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tabRatio="944" activeTab="5"/>
  </bookViews>
  <sheets>
    <sheet name="Štartová listina muži" sheetId="1" r:id="rId1"/>
    <sheet name="Štartová listina ženy" sheetId="2" r:id="rId2"/>
    <sheet name="Výsledky kval. muži" sheetId="3" r:id="rId3"/>
    <sheet name="Výsledky kval. ženy" sheetId="4" r:id="rId4"/>
    <sheet name="Výsledky finále muži" sheetId="5" r:id="rId5"/>
    <sheet name="Výsledky finále ženy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<sst xmlns="http://schemas.openxmlformats.org/spreadsheetml/2006/main" count="277" uniqueCount="103">
  <si>
    <t>Meno a priezvisko</t>
  </si>
  <si>
    <t>Štart číslo</t>
  </si>
  <si>
    <t>Odiel, sponzor</t>
  </si>
  <si>
    <t>Finále</t>
  </si>
  <si>
    <t>Výsledky finále muži</t>
  </si>
  <si>
    <t>Výsledky finále ženy</t>
  </si>
  <si>
    <t>Odiel a sponzor</t>
  </si>
  <si>
    <t>Štart. číslo</t>
  </si>
  <si>
    <t>kategória</t>
  </si>
  <si>
    <t>Kvalifikácia 1</t>
  </si>
  <si>
    <t>Kvalifikácia 2</t>
  </si>
  <si>
    <t>Spolu</t>
  </si>
  <si>
    <t>Kvalifikácia</t>
  </si>
  <si>
    <t>rok narodenia</t>
  </si>
  <si>
    <t>Meno</t>
  </si>
  <si>
    <t>Priezvisko</t>
  </si>
  <si>
    <t>Prezenčná listina muži</t>
  </si>
  <si>
    <t>Prezenčná listina ženy</t>
  </si>
  <si>
    <t>poradie</t>
  </si>
  <si>
    <t>Výsledková listina kvalifikácie muži</t>
  </si>
  <si>
    <t>Kvalifikácia 3</t>
  </si>
  <si>
    <t>Kvalifikácia 4</t>
  </si>
  <si>
    <t>štartovné</t>
  </si>
  <si>
    <t>Maťa</t>
  </si>
  <si>
    <t>Ballová</t>
  </si>
  <si>
    <t>Aupeak</t>
  </si>
  <si>
    <t>žena</t>
  </si>
  <si>
    <t>Lienerth</t>
  </si>
  <si>
    <t>Martina</t>
  </si>
  <si>
    <t>Kratochvílová</t>
  </si>
  <si>
    <t>Lokomotíva Brno</t>
  </si>
  <si>
    <t>Lukáš</t>
  </si>
  <si>
    <t>Pálka</t>
  </si>
  <si>
    <t>Radek</t>
  </si>
  <si>
    <t>Jakub</t>
  </si>
  <si>
    <t>Žítek</t>
  </si>
  <si>
    <t>HO Kutná Hora</t>
  </si>
  <si>
    <t>Matejec</t>
  </si>
  <si>
    <t>Mirek</t>
  </si>
  <si>
    <t>Krkavka, SBS</t>
  </si>
  <si>
    <t>Bernhard</t>
  </si>
  <si>
    <t>Fritz</t>
  </si>
  <si>
    <t>5cplus</t>
  </si>
  <si>
    <t>Ragnar</t>
  </si>
  <si>
    <t>Theuerjahr</t>
  </si>
  <si>
    <t>Rupert</t>
  </si>
  <si>
    <t>Huber</t>
  </si>
  <si>
    <t>Georg</t>
  </si>
  <si>
    <t>Santner</t>
  </si>
  <si>
    <t>Lehner</t>
  </si>
  <si>
    <t>Eva</t>
  </si>
  <si>
    <t xml:space="preserve">Schoneckerová Kováčová </t>
  </si>
  <si>
    <t>Šujan</t>
  </si>
  <si>
    <t>HK James Trenčín</t>
  </si>
  <si>
    <t xml:space="preserve">Ján </t>
  </si>
  <si>
    <t>Šofránko</t>
  </si>
  <si>
    <t>Viliam</t>
  </si>
  <si>
    <t xml:space="preserve">HK Manín </t>
  </si>
  <si>
    <t>Petr</t>
  </si>
  <si>
    <t>Adámek</t>
  </si>
  <si>
    <t>Anton</t>
  </si>
  <si>
    <t>Suchý</t>
  </si>
  <si>
    <t xml:space="preserve">Maťo </t>
  </si>
  <si>
    <t>Urban</t>
  </si>
  <si>
    <t>HK Horec</t>
  </si>
  <si>
    <t>Zuzka</t>
  </si>
  <si>
    <t>Vivodíkova</t>
  </si>
  <si>
    <t>HK Hoerc</t>
  </si>
  <si>
    <t>Andrej</t>
  </si>
  <si>
    <t>Hudek</t>
  </si>
  <si>
    <t>HK MF Bratislava</t>
  </si>
  <si>
    <t>Juraj</t>
  </si>
  <si>
    <t>Bačkor</t>
  </si>
  <si>
    <t>Mountain fórum</t>
  </si>
  <si>
    <t>Švingál</t>
  </si>
  <si>
    <t>Pepo</t>
  </si>
  <si>
    <t>Leško</t>
  </si>
  <si>
    <t>HK ABC Bratislava, ABC Food Machinery</t>
  </si>
  <si>
    <t xml:space="preserve">Adrián </t>
  </si>
  <si>
    <t>Zvara</t>
  </si>
  <si>
    <t>Erik</t>
  </si>
  <si>
    <t>Sabó</t>
  </si>
  <si>
    <t>Kapustnica/</t>
  </si>
  <si>
    <t>Guláš</t>
  </si>
  <si>
    <t>Čaj/</t>
  </si>
  <si>
    <t>Víno</t>
  </si>
  <si>
    <t>T1</t>
  </si>
  <si>
    <t>T2</t>
  </si>
  <si>
    <t>T Total</t>
  </si>
  <si>
    <t>Zdenek</t>
  </si>
  <si>
    <t>Bouška</t>
  </si>
  <si>
    <t>Šoltésová</t>
  </si>
  <si>
    <t>Mária</t>
  </si>
  <si>
    <t>Klára</t>
  </si>
  <si>
    <t>Hassmanová</t>
  </si>
  <si>
    <t>Tesková</t>
  </si>
  <si>
    <t>Šárka</t>
  </si>
  <si>
    <t>Hrozová</t>
  </si>
  <si>
    <t>Lucia</t>
  </si>
  <si>
    <t>čas</t>
  </si>
  <si>
    <t>body</t>
  </si>
  <si>
    <t>Výsledné body</t>
  </si>
  <si>
    <t>Praha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</si>
</sst>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  <numFmt numFmtId="165" formatCode="[$-41B]d\.\ mmmm\ yyyy"/>
    <numFmt numFmtId="166" formatCode="0.0"/>
    <numFmt numFmtId="167" formatCode="0.000"/>
  </numFmts>
  <fonts count="52">
    <font>
      <sz val="10"/>
      <name val="Arial"/>
      <family val="0"/>
    </font>
    <font>
      <b/>
      <sz val="10"/>
      <name val="Arial CE"/>
      <family val="2"/>
    </font>
    <font>
      <b/>
      <sz val="15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 CE"/>
      <family val="2"/>
    </font>
    <font>
      <b/>
      <sz val="10"/>
      <color indexed="56"/>
      <name val="Arial CE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Arial CE"/>
      <family val="2"/>
    </font>
    <font>
      <b/>
      <sz val="10"/>
      <color theme="3" tint="-0.4999699890613556"/>
      <name val="Arial CE"/>
      <family val="2"/>
    </font>
    <font>
      <sz val="10"/>
      <color theme="3" tint="-0.4999699890613556"/>
      <name val="Arial"/>
      <family val="2"/>
    </font>
    <font>
      <b/>
      <sz val="10"/>
      <color theme="3" tint="-0.4999699890613556"/>
      <name val="Arial"/>
      <family val="2"/>
    </font>
    <font>
      <b/>
      <sz val="15"/>
      <color rgb="FF002060"/>
      <name val="Arial CE"/>
      <family val="2"/>
    </font>
    <font>
      <b/>
      <sz val="10"/>
      <color rgb="FF002060"/>
      <name val="Arial CE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57" applyNumberFormat="1" applyFont="1" applyFill="1" applyBorder="1" applyAlignment="1">
      <alignment horizontal="right"/>
    </xf>
    <xf numFmtId="0" fontId="0" fillId="0" borderId="18" xfId="0" applyNumberForma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57" applyNumberFormat="1" applyFont="1" applyFill="1" applyBorder="1" applyAlignment="1">
      <alignment horizontal="right"/>
    </xf>
    <xf numFmtId="0" fontId="0" fillId="0" borderId="22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1" fillId="0" borderId="15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44" fillId="0" borderId="3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3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2" fontId="46" fillId="0" borderId="13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6" fillId="0" borderId="14" xfId="0" applyNumberFormat="1" applyFont="1" applyBorder="1" applyAlignment="1">
      <alignment/>
    </xf>
    <xf numFmtId="2" fontId="46" fillId="0" borderId="14" xfId="0" applyNumberFormat="1" applyFont="1" applyBorder="1" applyAlignment="1">
      <alignment/>
    </xf>
    <xf numFmtId="2" fontId="46" fillId="0" borderId="20" xfId="0" applyNumberFormat="1" applyFont="1" applyBorder="1" applyAlignment="1">
      <alignment/>
    </xf>
    <xf numFmtId="2" fontId="46" fillId="0" borderId="33" xfId="0" applyNumberFormat="1" applyFont="1" applyBorder="1" applyAlignment="1">
      <alignment/>
    </xf>
    <xf numFmtId="2" fontId="46" fillId="0" borderId="34" xfId="0" applyNumberFormat="1" applyFont="1" applyBorder="1" applyAlignment="1">
      <alignment/>
    </xf>
    <xf numFmtId="2" fontId="46" fillId="0" borderId="35" xfId="0" applyNumberFormat="1" applyFont="1" applyBorder="1" applyAlignment="1">
      <alignment/>
    </xf>
    <xf numFmtId="0" fontId="45" fillId="0" borderId="15" xfId="0" applyFont="1" applyBorder="1" applyAlignment="1">
      <alignment horizontal="center" wrapText="1"/>
    </xf>
    <xf numFmtId="0" fontId="0" fillId="0" borderId="13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167" fontId="0" fillId="0" borderId="21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167" fontId="0" fillId="0" borderId="19" xfId="0" applyNumberFormat="1" applyFont="1" applyFill="1" applyBorder="1" applyAlignment="1">
      <alignment/>
    </xf>
    <xf numFmtId="0" fontId="46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46" fillId="0" borderId="19" xfId="0" applyNumberFormat="1" applyFont="1" applyBorder="1" applyAlignment="1">
      <alignment/>
    </xf>
    <xf numFmtId="0" fontId="46" fillId="0" borderId="19" xfId="0" applyFont="1" applyBorder="1" applyAlignment="1">
      <alignment/>
    </xf>
    <xf numFmtId="2" fontId="46" fillId="0" borderId="19" xfId="0" applyNumberFormat="1" applyFont="1" applyBorder="1" applyAlignment="1">
      <alignment/>
    </xf>
    <xf numFmtId="2" fontId="46" fillId="0" borderId="22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20" fontId="0" fillId="0" borderId="18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67" fontId="4" fillId="0" borderId="10" xfId="0" applyNumberFormat="1" applyFont="1" applyFill="1" applyBorder="1" applyAlignment="1">
      <alignment/>
    </xf>
    <xf numFmtId="167" fontId="4" fillId="0" borderId="15" xfId="0" applyNumberFormat="1" applyFont="1" applyFill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0" fontId="51" fillId="0" borderId="14" xfId="0" applyFont="1" applyBorder="1" applyAlignment="1" quotePrefix="1">
      <alignment/>
    </xf>
    <xf numFmtId="2" fontId="50" fillId="0" borderId="17" xfId="0" applyNumberFormat="1" applyFont="1" applyBorder="1" applyAlignment="1">
      <alignment/>
    </xf>
    <xf numFmtId="0" fontId="50" fillId="0" borderId="42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43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44" xfId="0" applyFont="1" applyBorder="1" applyAlignment="1">
      <alignment/>
    </xf>
    <xf numFmtId="0" fontId="50" fillId="0" borderId="3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0</xdr:rowOff>
    </xdr:from>
    <xdr:to>
      <xdr:col>2</xdr:col>
      <xdr:colOff>1181100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1123950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1228725</xdr:colOff>
      <xdr:row>0</xdr:row>
      <xdr:rowOff>0</xdr:rowOff>
    </xdr:from>
    <xdr:to>
      <xdr:col>3</xdr:col>
      <xdr:colOff>1438275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43150" y="0"/>
          <a:ext cx="2381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1952625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</xdr:col>
      <xdr:colOff>1362075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1685925</xdr:colOff>
      <xdr:row>0</xdr:row>
      <xdr:rowOff>0</xdr:rowOff>
    </xdr:from>
    <xdr:to>
      <xdr:col>2</xdr:col>
      <xdr:colOff>1438275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0</xdr:row>
      <xdr:rowOff>0</xdr:rowOff>
    </xdr:from>
    <xdr:to>
      <xdr:col>3</xdr:col>
      <xdr:colOff>762000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0350" y="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0</xdr:row>
      <xdr:rowOff>0</xdr:rowOff>
    </xdr:from>
    <xdr:to>
      <xdr:col>3</xdr:col>
      <xdr:colOff>695325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957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</xdr:col>
      <xdr:colOff>1181100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0</xdr:row>
      <xdr:rowOff>0</xdr:rowOff>
    </xdr:from>
    <xdr:to>
      <xdr:col>2</xdr:col>
      <xdr:colOff>1438275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9300" y="0"/>
          <a:ext cx="334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1952625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86150" y="0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</xdr:col>
      <xdr:colOff>1581150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1581150</xdr:colOff>
      <xdr:row>0</xdr:row>
      <xdr:rowOff>0</xdr:rowOff>
    </xdr:from>
    <xdr:to>
      <xdr:col>2</xdr:col>
      <xdr:colOff>1438275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0"/>
          <a:ext cx="3048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1952625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00390625" style="0" customWidth="1"/>
    <col min="2" max="2" width="12.8515625" style="0" customWidth="1"/>
    <col min="3" max="3" width="16.00390625" style="0" customWidth="1"/>
    <col min="4" max="4" width="36.28125" style="0" bestFit="1" customWidth="1"/>
    <col min="5" max="5" width="13.8515625" style="0" bestFit="1" customWidth="1"/>
    <col min="6" max="6" width="9.57421875" style="0" bestFit="1" customWidth="1"/>
  </cols>
  <sheetData>
    <row r="1" spans="1:6" ht="45.75" customHeight="1" thickBot="1">
      <c r="A1" s="51" t="s">
        <v>16</v>
      </c>
      <c r="B1" s="51"/>
      <c r="C1" s="51"/>
      <c r="D1" s="51"/>
      <c r="E1" s="51"/>
      <c r="F1" s="51"/>
    </row>
    <row r="2" ht="12.75" hidden="1"/>
    <row r="3" spans="1:7" ht="32.25" customHeight="1" thickBot="1">
      <c r="A3" s="11" t="s">
        <v>7</v>
      </c>
      <c r="B3" s="28" t="s">
        <v>14</v>
      </c>
      <c r="C3" s="29" t="s">
        <v>15</v>
      </c>
      <c r="D3" s="29" t="s">
        <v>6</v>
      </c>
      <c r="E3" s="30" t="s">
        <v>13</v>
      </c>
      <c r="F3" s="30" t="s">
        <v>8</v>
      </c>
      <c r="G3" s="27" t="s">
        <v>22</v>
      </c>
    </row>
    <row r="4" spans="1:7" ht="12.75">
      <c r="A4" s="10">
        <v>1</v>
      </c>
      <c r="B4" s="24" t="s">
        <v>33</v>
      </c>
      <c r="C4" s="24" t="s">
        <v>27</v>
      </c>
      <c r="D4" s="24" t="s">
        <v>30</v>
      </c>
      <c r="E4" s="10">
        <v>1978</v>
      </c>
      <c r="F4" s="10">
        <f>IF(E4&gt;=1991,"junior","")</f>
      </c>
      <c r="G4">
        <v>6.7</v>
      </c>
    </row>
    <row r="5" spans="1:7" ht="12.75">
      <c r="A5" s="10">
        <v>2</v>
      </c>
      <c r="B5" s="15" t="s">
        <v>31</v>
      </c>
      <c r="C5" s="15" t="s">
        <v>32</v>
      </c>
      <c r="D5" s="15" t="s">
        <v>30</v>
      </c>
      <c r="E5" s="9">
        <v>1990</v>
      </c>
      <c r="F5" s="10">
        <f>IF(E5&gt;=1991,"junior","")</f>
      </c>
      <c r="G5">
        <v>6.7</v>
      </c>
    </row>
    <row r="6" spans="1:7" ht="12.75">
      <c r="A6" s="10">
        <v>3</v>
      </c>
      <c r="B6" s="15" t="s">
        <v>34</v>
      </c>
      <c r="C6" s="15" t="s">
        <v>35</v>
      </c>
      <c r="D6" s="15" t="s">
        <v>36</v>
      </c>
      <c r="E6" s="9">
        <v>1988</v>
      </c>
      <c r="F6" s="10">
        <f>IF(E6&gt;=1991,"junior","")</f>
      </c>
      <c r="G6">
        <v>6.7</v>
      </c>
    </row>
    <row r="7" spans="1:6" ht="12.75">
      <c r="A7" s="10">
        <v>4</v>
      </c>
      <c r="B7" s="15" t="s">
        <v>38</v>
      </c>
      <c r="C7" s="15" t="s">
        <v>37</v>
      </c>
      <c r="D7" s="15" t="s">
        <v>39</v>
      </c>
      <c r="E7" s="9">
        <v>1985</v>
      </c>
      <c r="F7" s="10">
        <f>IF(E7&gt;=1991,"junior","")</f>
      </c>
    </row>
    <row r="8" spans="1:7" ht="12.75">
      <c r="A8" s="10">
        <v>5</v>
      </c>
      <c r="B8" s="15" t="s">
        <v>40</v>
      </c>
      <c r="C8" s="15" t="s">
        <v>41</v>
      </c>
      <c r="D8" s="15" t="s">
        <v>42</v>
      </c>
      <c r="E8" s="9">
        <v>1983</v>
      </c>
      <c r="F8" s="10">
        <f>IF(E8&gt;=1991,"junior","")</f>
      </c>
      <c r="G8">
        <v>8.3</v>
      </c>
    </row>
    <row r="9" spans="1:7" ht="12.75">
      <c r="A9" s="10">
        <v>6</v>
      </c>
      <c r="B9" s="15" t="s">
        <v>43</v>
      </c>
      <c r="C9" s="15" t="s">
        <v>44</v>
      </c>
      <c r="D9" s="15" t="s">
        <v>42</v>
      </c>
      <c r="E9" s="9">
        <v>1983</v>
      </c>
      <c r="F9" s="10">
        <f aca="true" t="shared" si="0" ref="F9:F53">IF(E9&gt;=1991,"junior","")</f>
      </c>
      <c r="G9">
        <v>8.3</v>
      </c>
    </row>
    <row r="10" spans="1:7" ht="12.75">
      <c r="A10" s="10">
        <v>7</v>
      </c>
      <c r="B10" s="15" t="s">
        <v>45</v>
      </c>
      <c r="C10" s="15" t="s">
        <v>46</v>
      </c>
      <c r="D10" s="15" t="s">
        <v>42</v>
      </c>
      <c r="E10" s="9">
        <v>1971</v>
      </c>
      <c r="F10" s="10">
        <f t="shared" si="0"/>
      </c>
      <c r="G10">
        <v>8.3</v>
      </c>
    </row>
    <row r="11" spans="1:7" ht="12.75">
      <c r="A11" s="10">
        <v>8</v>
      </c>
      <c r="B11" s="15" t="s">
        <v>47</v>
      </c>
      <c r="C11" s="15" t="s">
        <v>48</v>
      </c>
      <c r="D11" s="15" t="s">
        <v>42</v>
      </c>
      <c r="E11" s="9">
        <v>1985</v>
      </c>
      <c r="F11" s="10">
        <f t="shared" si="0"/>
      </c>
      <c r="G11">
        <v>8.3</v>
      </c>
    </row>
    <row r="12" spans="1:7" ht="12.75">
      <c r="A12" s="10">
        <v>9</v>
      </c>
      <c r="B12" s="15" t="s">
        <v>47</v>
      </c>
      <c r="C12" s="15" t="s">
        <v>49</v>
      </c>
      <c r="D12" s="15" t="s">
        <v>42</v>
      </c>
      <c r="E12" s="9">
        <v>1985</v>
      </c>
      <c r="F12" s="10">
        <f t="shared" si="0"/>
      </c>
      <c r="G12">
        <v>8.3</v>
      </c>
    </row>
    <row r="13" spans="1:7" ht="12.75">
      <c r="A13" s="10">
        <v>10</v>
      </c>
      <c r="B13" s="15" t="s">
        <v>56</v>
      </c>
      <c r="C13" s="15" t="s">
        <v>52</v>
      </c>
      <c r="D13" s="15" t="s">
        <v>53</v>
      </c>
      <c r="E13" s="9">
        <v>1979</v>
      </c>
      <c r="F13" s="10">
        <f t="shared" si="0"/>
      </c>
      <c r="G13">
        <v>6.7</v>
      </c>
    </row>
    <row r="14" spans="1:7" ht="12.75">
      <c r="A14" s="10">
        <v>11</v>
      </c>
      <c r="B14" s="15" t="s">
        <v>54</v>
      </c>
      <c r="C14" s="15" t="s">
        <v>55</v>
      </c>
      <c r="D14" s="15" t="s">
        <v>57</v>
      </c>
      <c r="E14" s="15">
        <v>1987</v>
      </c>
      <c r="F14" s="10">
        <f t="shared" si="0"/>
      </c>
      <c r="G14">
        <v>6.7</v>
      </c>
    </row>
    <row r="15" spans="1:7" ht="12.75">
      <c r="A15" s="10">
        <v>12</v>
      </c>
      <c r="B15" s="15" t="s">
        <v>58</v>
      </c>
      <c r="C15" s="15" t="s">
        <v>59</v>
      </c>
      <c r="D15" s="9"/>
      <c r="E15" s="9">
        <v>1989</v>
      </c>
      <c r="F15" s="10">
        <f t="shared" si="0"/>
      </c>
      <c r="G15">
        <v>6.7</v>
      </c>
    </row>
    <row r="16" spans="1:7" ht="12.75">
      <c r="A16" s="10">
        <v>13</v>
      </c>
      <c r="B16" s="15" t="s">
        <v>60</v>
      </c>
      <c r="C16" s="15" t="s">
        <v>61</v>
      </c>
      <c r="D16" s="9"/>
      <c r="E16" s="9">
        <v>1978</v>
      </c>
      <c r="F16" s="10">
        <f t="shared" si="0"/>
      </c>
      <c r="G16">
        <v>6.7</v>
      </c>
    </row>
    <row r="17" spans="1:7" ht="12.75">
      <c r="A17" s="10">
        <v>14</v>
      </c>
      <c r="B17" s="15" t="s">
        <v>62</v>
      </c>
      <c r="C17" s="15" t="s">
        <v>63</v>
      </c>
      <c r="D17" s="15" t="s">
        <v>64</v>
      </c>
      <c r="E17" s="9">
        <v>1983</v>
      </c>
      <c r="F17" s="10">
        <f t="shared" si="0"/>
      </c>
      <c r="G17">
        <v>6.7</v>
      </c>
    </row>
    <row r="18" spans="1:7" ht="12.75">
      <c r="A18" s="10">
        <v>15</v>
      </c>
      <c r="B18" s="15" t="s">
        <v>68</v>
      </c>
      <c r="C18" s="15" t="s">
        <v>69</v>
      </c>
      <c r="D18" s="15" t="s">
        <v>70</v>
      </c>
      <c r="E18" s="9">
        <v>1980</v>
      </c>
      <c r="F18" s="10">
        <f t="shared" si="0"/>
      </c>
      <c r="G18">
        <v>6.7</v>
      </c>
    </row>
    <row r="19" spans="1:7" ht="12.75">
      <c r="A19" s="10">
        <v>16</v>
      </c>
      <c r="B19" s="15" t="s">
        <v>71</v>
      </c>
      <c r="C19" s="15" t="s">
        <v>72</v>
      </c>
      <c r="D19" s="15" t="s">
        <v>73</v>
      </c>
      <c r="E19" s="9">
        <v>1977</v>
      </c>
      <c r="F19" s="10">
        <f t="shared" si="0"/>
      </c>
      <c r="G19">
        <v>6.7</v>
      </c>
    </row>
    <row r="20" spans="1:7" ht="12.75">
      <c r="A20" s="10">
        <v>17</v>
      </c>
      <c r="B20" s="15" t="s">
        <v>71</v>
      </c>
      <c r="C20" s="15" t="s">
        <v>74</v>
      </c>
      <c r="D20" s="15" t="s">
        <v>77</v>
      </c>
      <c r="E20" s="9">
        <v>1984</v>
      </c>
      <c r="F20" s="10">
        <f t="shared" si="0"/>
      </c>
      <c r="G20">
        <v>6.7</v>
      </c>
    </row>
    <row r="21" spans="1:7" ht="12.75">
      <c r="A21" s="10">
        <v>18</v>
      </c>
      <c r="B21" s="15" t="s">
        <v>75</v>
      </c>
      <c r="C21" s="15" t="s">
        <v>76</v>
      </c>
      <c r="D21" s="15" t="s">
        <v>77</v>
      </c>
      <c r="E21" s="9">
        <v>1985</v>
      </c>
      <c r="F21" s="10">
        <f t="shared" si="0"/>
      </c>
      <c r="G21">
        <v>6.7</v>
      </c>
    </row>
    <row r="22" spans="1:7" ht="12.75">
      <c r="A22" s="10">
        <v>19</v>
      </c>
      <c r="B22" s="15" t="s">
        <v>78</v>
      </c>
      <c r="C22" s="15" t="s">
        <v>79</v>
      </c>
      <c r="D22" s="15" t="s">
        <v>77</v>
      </c>
      <c r="E22" s="9"/>
      <c r="F22" s="10">
        <f t="shared" si="0"/>
      </c>
      <c r="G22">
        <v>6.7</v>
      </c>
    </row>
    <row r="23" spans="1:7" ht="12.75">
      <c r="A23" s="10">
        <v>20</v>
      </c>
      <c r="B23" s="15" t="s">
        <v>80</v>
      </c>
      <c r="C23" s="15" t="s">
        <v>81</v>
      </c>
      <c r="D23" s="15" t="s">
        <v>77</v>
      </c>
      <c r="E23" s="9"/>
      <c r="F23" s="10">
        <f t="shared" si="0"/>
      </c>
      <c r="G23">
        <v>6.7</v>
      </c>
    </row>
    <row r="24" spans="1:6" ht="12.75">
      <c r="A24" s="10">
        <v>21</v>
      </c>
      <c r="B24" s="15" t="s">
        <v>89</v>
      </c>
      <c r="C24" s="15" t="s">
        <v>90</v>
      </c>
      <c r="D24" s="9"/>
      <c r="E24" s="9"/>
      <c r="F24" s="10">
        <f t="shared" si="0"/>
      </c>
    </row>
    <row r="25" spans="1:6" ht="12.75">
      <c r="A25" s="10">
        <v>22</v>
      </c>
      <c r="B25" s="9"/>
      <c r="C25" s="9"/>
      <c r="D25" s="9"/>
      <c r="E25" s="9"/>
      <c r="F25" s="10">
        <f t="shared" si="0"/>
      </c>
    </row>
    <row r="26" spans="1:6" ht="12.75">
      <c r="A26" s="10">
        <v>23</v>
      </c>
      <c r="B26" s="9"/>
      <c r="C26" s="9"/>
      <c r="D26" s="9"/>
      <c r="E26" s="9"/>
      <c r="F26" s="10">
        <f t="shared" si="0"/>
      </c>
    </row>
    <row r="27" spans="1:6" ht="12.75">
      <c r="A27" s="10">
        <v>24</v>
      </c>
      <c r="B27" s="9"/>
      <c r="C27" s="9"/>
      <c r="D27" s="9"/>
      <c r="E27" s="9"/>
      <c r="F27" s="10">
        <f t="shared" si="0"/>
      </c>
    </row>
    <row r="28" spans="1:6" ht="12.75">
      <c r="A28" s="10">
        <v>25</v>
      </c>
      <c r="B28" s="9"/>
      <c r="C28" s="9"/>
      <c r="D28" s="9"/>
      <c r="E28" s="9"/>
      <c r="F28" s="10">
        <f t="shared" si="0"/>
      </c>
    </row>
    <row r="29" spans="1:6" ht="12.75">
      <c r="A29" s="10">
        <v>26</v>
      </c>
      <c r="B29" s="9"/>
      <c r="C29" s="9"/>
      <c r="D29" s="9"/>
      <c r="E29" s="9"/>
      <c r="F29" s="10">
        <f t="shared" si="0"/>
      </c>
    </row>
    <row r="30" spans="1:6" ht="12.75">
      <c r="A30" s="10">
        <v>27</v>
      </c>
      <c r="B30" s="9"/>
      <c r="C30" s="9"/>
      <c r="D30" s="9"/>
      <c r="E30" s="9"/>
      <c r="F30" s="10">
        <f t="shared" si="0"/>
      </c>
    </row>
    <row r="31" spans="1:6" ht="12.75">
      <c r="A31" s="10">
        <v>28</v>
      </c>
      <c r="B31" s="9"/>
      <c r="C31" s="9"/>
      <c r="D31" s="9"/>
      <c r="E31" s="9"/>
      <c r="F31" s="10">
        <f t="shared" si="0"/>
      </c>
    </row>
    <row r="32" spans="1:6" ht="12.75">
      <c r="A32" s="10">
        <v>29</v>
      </c>
      <c r="B32" s="9"/>
      <c r="C32" s="9"/>
      <c r="D32" s="9"/>
      <c r="E32" s="9"/>
      <c r="F32" s="10">
        <f t="shared" si="0"/>
      </c>
    </row>
    <row r="33" spans="1:6" ht="12.75">
      <c r="A33" s="10">
        <v>30</v>
      </c>
      <c r="B33" s="9"/>
      <c r="C33" s="9"/>
      <c r="D33" s="9"/>
      <c r="E33" s="9"/>
      <c r="F33" s="10">
        <f t="shared" si="0"/>
      </c>
    </row>
    <row r="34" spans="1:6" ht="12.75">
      <c r="A34" s="10">
        <v>31</v>
      </c>
      <c r="B34" s="9"/>
      <c r="C34" s="9"/>
      <c r="D34" s="9"/>
      <c r="E34" s="9"/>
      <c r="F34" s="10">
        <f t="shared" si="0"/>
      </c>
    </row>
    <row r="35" spans="1:6" ht="12.75">
      <c r="A35" s="10">
        <v>32</v>
      </c>
      <c r="B35" s="9"/>
      <c r="C35" s="9"/>
      <c r="D35" s="9"/>
      <c r="E35" s="9"/>
      <c r="F35" s="10">
        <f t="shared" si="0"/>
      </c>
    </row>
    <row r="36" spans="1:6" ht="12.75">
      <c r="A36" s="10">
        <v>33</v>
      </c>
      <c r="B36" s="9"/>
      <c r="C36" s="9"/>
      <c r="D36" s="9"/>
      <c r="E36" s="9"/>
      <c r="F36" s="10">
        <f t="shared" si="0"/>
      </c>
    </row>
    <row r="37" spans="1:6" ht="12.75">
      <c r="A37" s="10">
        <v>34</v>
      </c>
      <c r="B37" s="9"/>
      <c r="C37" s="9"/>
      <c r="D37" s="9"/>
      <c r="E37" s="9"/>
      <c r="F37" s="10">
        <f t="shared" si="0"/>
      </c>
    </row>
    <row r="38" spans="1:6" ht="12.75">
      <c r="A38" s="10">
        <v>35</v>
      </c>
      <c r="B38" s="9"/>
      <c r="C38" s="9"/>
      <c r="D38" s="9"/>
      <c r="E38" s="9"/>
      <c r="F38" s="10">
        <f t="shared" si="0"/>
      </c>
    </row>
    <row r="39" spans="1:6" ht="12.75">
      <c r="A39" s="10">
        <v>36</v>
      </c>
      <c r="B39" s="9"/>
      <c r="C39" s="9"/>
      <c r="D39" s="9"/>
      <c r="E39" s="9"/>
      <c r="F39" s="10">
        <f t="shared" si="0"/>
      </c>
    </row>
    <row r="40" spans="1:6" ht="12.75">
      <c r="A40" s="10">
        <v>37</v>
      </c>
      <c r="B40" s="9"/>
      <c r="C40" s="9"/>
      <c r="D40" s="9"/>
      <c r="E40" s="9"/>
      <c r="F40" s="10">
        <f t="shared" si="0"/>
      </c>
    </row>
    <row r="41" spans="1:6" ht="12.75">
      <c r="A41" s="10">
        <v>38</v>
      </c>
      <c r="B41" s="9"/>
      <c r="C41" s="9"/>
      <c r="D41" s="9"/>
      <c r="E41" s="9"/>
      <c r="F41" s="10">
        <f t="shared" si="0"/>
      </c>
    </row>
    <row r="42" spans="1:6" ht="12.75">
      <c r="A42" s="10">
        <v>39</v>
      </c>
      <c r="B42" s="9"/>
      <c r="C42" s="9"/>
      <c r="D42" s="9"/>
      <c r="E42" s="9"/>
      <c r="F42" s="10">
        <f t="shared" si="0"/>
      </c>
    </row>
    <row r="43" spans="1:6" ht="12.75">
      <c r="A43" s="10">
        <v>40</v>
      </c>
      <c r="B43" s="9"/>
      <c r="C43" s="9"/>
      <c r="D43" s="9"/>
      <c r="E43" s="9"/>
      <c r="F43" s="10">
        <f t="shared" si="0"/>
      </c>
    </row>
    <row r="44" spans="1:6" ht="12.75">
      <c r="A44" s="10">
        <v>41</v>
      </c>
      <c r="B44" s="9"/>
      <c r="C44" s="9"/>
      <c r="D44" s="9"/>
      <c r="E44" s="9"/>
      <c r="F44" s="10">
        <f t="shared" si="0"/>
      </c>
    </row>
    <row r="45" spans="1:6" ht="12.75">
      <c r="A45" s="10">
        <v>42</v>
      </c>
      <c r="B45" s="9"/>
      <c r="C45" s="9"/>
      <c r="D45" s="9"/>
      <c r="E45" s="9"/>
      <c r="F45" s="10">
        <f t="shared" si="0"/>
      </c>
    </row>
    <row r="46" spans="1:6" ht="12.75">
      <c r="A46" s="10">
        <v>43</v>
      </c>
      <c r="B46" s="9"/>
      <c r="C46" s="9"/>
      <c r="D46" s="9"/>
      <c r="E46" s="9"/>
      <c r="F46" s="10">
        <f t="shared" si="0"/>
      </c>
    </row>
    <row r="47" spans="1:6" ht="12.75">
      <c r="A47" s="10">
        <v>44</v>
      </c>
      <c r="B47" s="9"/>
      <c r="C47" s="9"/>
      <c r="D47" s="9"/>
      <c r="E47" s="9"/>
      <c r="F47" s="10">
        <f t="shared" si="0"/>
      </c>
    </row>
    <row r="48" spans="1:6" ht="12.75">
      <c r="A48" s="10">
        <v>45</v>
      </c>
      <c r="B48" s="9"/>
      <c r="C48" s="9"/>
      <c r="D48" s="9"/>
      <c r="E48" s="9"/>
      <c r="F48" s="10">
        <f t="shared" si="0"/>
      </c>
    </row>
    <row r="49" spans="1:6" ht="12.75">
      <c r="A49" s="10">
        <v>46</v>
      </c>
      <c r="B49" s="9"/>
      <c r="C49" s="9"/>
      <c r="D49" s="9"/>
      <c r="E49" s="9"/>
      <c r="F49" s="10">
        <f t="shared" si="0"/>
      </c>
    </row>
    <row r="50" spans="1:6" ht="12.75">
      <c r="A50" s="10">
        <v>47</v>
      </c>
      <c r="B50" s="9"/>
      <c r="C50" s="9"/>
      <c r="D50" s="9"/>
      <c r="E50" s="9"/>
      <c r="F50" s="10">
        <f t="shared" si="0"/>
      </c>
    </row>
    <row r="51" spans="1:6" ht="12.75">
      <c r="A51" s="10">
        <v>48</v>
      </c>
      <c r="B51" s="9"/>
      <c r="C51" s="9"/>
      <c r="D51" s="9"/>
      <c r="E51" s="9"/>
      <c r="F51" s="10">
        <f t="shared" si="0"/>
      </c>
    </row>
    <row r="52" spans="1:6" ht="12.75">
      <c r="A52" s="10">
        <v>49</v>
      </c>
      <c r="B52" s="9"/>
      <c r="C52" s="9"/>
      <c r="D52" s="9"/>
      <c r="E52" s="9"/>
      <c r="F52" s="10">
        <f t="shared" si="0"/>
      </c>
    </row>
    <row r="53" spans="1:6" ht="12.75">
      <c r="A53" s="10">
        <v>50</v>
      </c>
      <c r="B53" s="9"/>
      <c r="C53" s="9"/>
      <c r="D53" s="9"/>
      <c r="E53" s="9"/>
      <c r="F53" s="10">
        <f t="shared" si="0"/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6.140625" style="0" customWidth="1"/>
    <col min="2" max="2" width="14.57421875" style="0" customWidth="1"/>
    <col min="3" max="3" width="16.421875" style="0" customWidth="1"/>
    <col min="4" max="4" width="25.140625" style="0" customWidth="1"/>
    <col min="5" max="5" width="13.8515625" style="0" bestFit="1" customWidth="1"/>
    <col min="6" max="6" width="9.57421875" style="0" bestFit="1" customWidth="1"/>
  </cols>
  <sheetData>
    <row r="1" spans="1:6" ht="23.25" customHeight="1">
      <c r="A1" s="51" t="s">
        <v>17</v>
      </c>
      <c r="B1" s="51"/>
      <c r="C1" s="51"/>
      <c r="D1" s="51"/>
      <c r="E1" s="51"/>
      <c r="F1" s="51"/>
    </row>
    <row r="2" spans="1:6" ht="13.5" customHeight="1" thickBot="1">
      <c r="A2" s="52"/>
      <c r="B2" s="52"/>
      <c r="C2" s="52"/>
      <c r="D2" s="52"/>
      <c r="E2" s="52"/>
      <c r="F2" s="52"/>
    </row>
    <row r="3" spans="1:6" ht="26.25" thickBot="1">
      <c r="A3" s="11" t="s">
        <v>7</v>
      </c>
      <c r="B3" s="28" t="s">
        <v>14</v>
      </c>
      <c r="C3" s="29" t="s">
        <v>15</v>
      </c>
      <c r="D3" s="29" t="s">
        <v>6</v>
      </c>
      <c r="E3" s="30" t="s">
        <v>13</v>
      </c>
      <c r="F3" s="30" t="s">
        <v>8</v>
      </c>
    </row>
    <row r="4" spans="1:6" ht="12.75">
      <c r="A4" s="10">
        <v>1</v>
      </c>
      <c r="B4" s="24" t="s">
        <v>23</v>
      </c>
      <c r="C4" s="24" t="s">
        <v>24</v>
      </c>
      <c r="D4" s="39" t="s">
        <v>25</v>
      </c>
      <c r="E4" s="10">
        <v>1990</v>
      </c>
      <c r="F4" s="24" t="s">
        <v>26</v>
      </c>
    </row>
    <row r="5" spans="1:6" ht="12.75">
      <c r="A5" s="10">
        <v>2</v>
      </c>
      <c r="B5" s="15" t="s">
        <v>28</v>
      </c>
      <c r="C5" s="15" t="s">
        <v>29</v>
      </c>
      <c r="D5" s="40" t="s">
        <v>30</v>
      </c>
      <c r="E5" s="9">
        <v>1993</v>
      </c>
      <c r="F5" s="10" t="str">
        <f aca="true" t="shared" si="0" ref="F5:F53">IF(E5&gt;=1991,"juniorka","")</f>
        <v>juniorka</v>
      </c>
    </row>
    <row r="6" spans="1:6" ht="12.75">
      <c r="A6" s="10">
        <v>3</v>
      </c>
      <c r="B6" s="15" t="s">
        <v>50</v>
      </c>
      <c r="C6" s="15" t="s">
        <v>51</v>
      </c>
      <c r="D6" s="31"/>
      <c r="E6" s="9">
        <v>1978</v>
      </c>
      <c r="F6" s="24" t="s">
        <v>26</v>
      </c>
    </row>
    <row r="7" spans="1:6" ht="12.75">
      <c r="A7" s="10">
        <v>4</v>
      </c>
      <c r="B7" s="15" t="s">
        <v>65</v>
      </c>
      <c r="C7" s="15" t="s">
        <v>66</v>
      </c>
      <c r="D7" s="40" t="s">
        <v>67</v>
      </c>
      <c r="E7" s="9">
        <v>1982</v>
      </c>
      <c r="F7" s="10">
        <f t="shared" si="0"/>
      </c>
    </row>
    <row r="8" spans="1:6" ht="12.75">
      <c r="A8" s="10">
        <v>5</v>
      </c>
      <c r="B8" s="15" t="s">
        <v>92</v>
      </c>
      <c r="C8" s="15" t="s">
        <v>91</v>
      </c>
      <c r="D8" s="31"/>
      <c r="E8" s="9"/>
      <c r="F8" s="10">
        <f t="shared" si="0"/>
      </c>
    </row>
    <row r="9" spans="1:6" ht="12.75">
      <c r="A9" s="10">
        <v>6</v>
      </c>
      <c r="B9" s="15" t="s">
        <v>93</v>
      </c>
      <c r="C9" s="15" t="s">
        <v>94</v>
      </c>
      <c r="D9" s="31"/>
      <c r="E9" s="9"/>
      <c r="F9" s="10">
        <f t="shared" si="0"/>
      </c>
    </row>
    <row r="10" spans="1:6" ht="12.75">
      <c r="A10" s="10">
        <v>7</v>
      </c>
      <c r="B10" s="15" t="s">
        <v>96</v>
      </c>
      <c r="C10" s="15" t="s">
        <v>95</v>
      </c>
      <c r="D10" s="31"/>
      <c r="E10" s="9"/>
      <c r="F10" s="10">
        <f t="shared" si="0"/>
      </c>
    </row>
    <row r="11" spans="1:6" ht="12.75">
      <c r="A11" s="10">
        <v>8</v>
      </c>
      <c r="B11" s="15" t="s">
        <v>98</v>
      </c>
      <c r="C11" s="15" t="s">
        <v>97</v>
      </c>
      <c r="D11" s="31"/>
      <c r="E11" s="9"/>
      <c r="F11" s="10">
        <f t="shared" si="0"/>
      </c>
    </row>
    <row r="12" spans="1:6" ht="12.75">
      <c r="A12" s="10">
        <v>9</v>
      </c>
      <c r="B12" s="9"/>
      <c r="C12" s="9"/>
      <c r="D12" s="31"/>
      <c r="E12" s="9"/>
      <c r="F12" s="10">
        <f t="shared" si="0"/>
      </c>
    </row>
    <row r="13" spans="1:6" ht="12.75">
      <c r="A13" s="10">
        <v>10</v>
      </c>
      <c r="B13" s="9"/>
      <c r="C13" s="9"/>
      <c r="D13" s="31"/>
      <c r="E13" s="9"/>
      <c r="F13" s="10">
        <f t="shared" si="0"/>
      </c>
    </row>
    <row r="14" spans="1:6" ht="12.75">
      <c r="A14" s="10">
        <v>11</v>
      </c>
      <c r="B14" s="9"/>
      <c r="C14" s="9"/>
      <c r="D14" s="31"/>
      <c r="E14" s="9"/>
      <c r="F14" s="10">
        <f t="shared" si="0"/>
      </c>
    </row>
    <row r="15" spans="1:6" ht="12.75">
      <c r="A15" s="10">
        <v>12</v>
      </c>
      <c r="B15" s="9"/>
      <c r="C15" s="9"/>
      <c r="D15" s="31"/>
      <c r="E15" s="9"/>
      <c r="F15" s="10">
        <f t="shared" si="0"/>
      </c>
    </row>
    <row r="16" spans="1:6" ht="12.75">
      <c r="A16" s="10">
        <v>13</v>
      </c>
      <c r="B16" s="9"/>
      <c r="C16" s="9"/>
      <c r="D16" s="31"/>
      <c r="E16" s="9"/>
      <c r="F16" s="10">
        <f t="shared" si="0"/>
      </c>
    </row>
    <row r="17" spans="1:6" ht="12.75">
      <c r="A17" s="10">
        <v>14</v>
      </c>
      <c r="B17" s="9"/>
      <c r="C17" s="9"/>
      <c r="D17" s="31"/>
      <c r="E17" s="9"/>
      <c r="F17" s="10">
        <f t="shared" si="0"/>
      </c>
    </row>
    <row r="18" spans="1:6" ht="12.75">
      <c r="A18" s="10">
        <v>15</v>
      </c>
      <c r="B18" s="9"/>
      <c r="C18" s="9"/>
      <c r="D18" s="31"/>
      <c r="E18" s="9"/>
      <c r="F18" s="10">
        <f t="shared" si="0"/>
      </c>
    </row>
    <row r="19" spans="1:6" ht="12.75">
      <c r="A19" s="10">
        <v>16</v>
      </c>
      <c r="B19" s="9"/>
      <c r="C19" s="9"/>
      <c r="D19" s="31"/>
      <c r="E19" s="9"/>
      <c r="F19" s="10">
        <f t="shared" si="0"/>
      </c>
    </row>
    <row r="20" spans="1:6" ht="12.75">
      <c r="A20" s="10">
        <v>17</v>
      </c>
      <c r="B20" s="9"/>
      <c r="C20" s="9"/>
      <c r="D20" s="31"/>
      <c r="E20" s="9"/>
      <c r="F20" s="10">
        <f t="shared" si="0"/>
      </c>
    </row>
    <row r="21" spans="1:6" ht="12.75">
      <c r="A21" s="10">
        <v>18</v>
      </c>
      <c r="B21" s="9"/>
      <c r="C21" s="9"/>
      <c r="D21" s="31"/>
      <c r="E21" s="9"/>
      <c r="F21" s="10">
        <f t="shared" si="0"/>
      </c>
    </row>
    <row r="22" spans="1:6" ht="12.75">
      <c r="A22" s="10">
        <v>19</v>
      </c>
      <c r="B22" s="9"/>
      <c r="C22" s="9"/>
      <c r="D22" s="31"/>
      <c r="E22" s="9"/>
      <c r="F22" s="10">
        <f t="shared" si="0"/>
      </c>
    </row>
    <row r="23" spans="1:6" ht="12.75">
      <c r="A23" s="10">
        <v>20</v>
      </c>
      <c r="B23" s="9"/>
      <c r="C23" s="9"/>
      <c r="D23" s="31"/>
      <c r="E23" s="9"/>
      <c r="F23" s="10">
        <f t="shared" si="0"/>
      </c>
    </row>
    <row r="24" spans="1:6" ht="12.75">
      <c r="A24" s="10">
        <v>21</v>
      </c>
      <c r="B24" s="9"/>
      <c r="C24" s="9"/>
      <c r="D24" s="31"/>
      <c r="E24" s="9"/>
      <c r="F24" s="10">
        <f t="shared" si="0"/>
      </c>
    </row>
    <row r="25" spans="1:6" ht="12.75">
      <c r="A25" s="10">
        <v>22</v>
      </c>
      <c r="B25" s="9"/>
      <c r="C25" s="9"/>
      <c r="D25" s="31"/>
      <c r="E25" s="9"/>
      <c r="F25" s="10">
        <f t="shared" si="0"/>
      </c>
    </row>
    <row r="26" spans="1:6" ht="12.75">
      <c r="A26" s="10">
        <v>23</v>
      </c>
      <c r="B26" s="9"/>
      <c r="C26" s="9"/>
      <c r="D26" s="31"/>
      <c r="E26" s="9"/>
      <c r="F26" s="10">
        <f t="shared" si="0"/>
      </c>
    </row>
    <row r="27" spans="1:6" ht="12.75">
      <c r="A27" s="10">
        <v>24</v>
      </c>
      <c r="B27" s="9"/>
      <c r="C27" s="9"/>
      <c r="D27" s="31"/>
      <c r="E27" s="9"/>
      <c r="F27" s="10">
        <f t="shared" si="0"/>
      </c>
    </row>
    <row r="28" spans="1:6" ht="12.75">
      <c r="A28" s="10">
        <v>25</v>
      </c>
      <c r="B28" s="9"/>
      <c r="C28" s="9"/>
      <c r="D28" s="31"/>
      <c r="E28" s="9"/>
      <c r="F28" s="10">
        <f t="shared" si="0"/>
      </c>
    </row>
    <row r="29" spans="1:6" ht="12.75">
      <c r="A29" s="10">
        <v>26</v>
      </c>
      <c r="B29" s="9"/>
      <c r="C29" s="9"/>
      <c r="D29" s="31"/>
      <c r="E29" s="9"/>
      <c r="F29" s="10">
        <f t="shared" si="0"/>
      </c>
    </row>
    <row r="30" spans="1:6" ht="12.75">
      <c r="A30" s="10">
        <v>27</v>
      </c>
      <c r="B30" s="9"/>
      <c r="C30" s="9"/>
      <c r="D30" s="31"/>
      <c r="E30" s="9"/>
      <c r="F30" s="10">
        <f t="shared" si="0"/>
      </c>
    </row>
    <row r="31" spans="1:6" ht="12.75">
      <c r="A31" s="10">
        <v>28</v>
      </c>
      <c r="B31" s="9"/>
      <c r="C31" s="9"/>
      <c r="D31" s="31"/>
      <c r="E31" s="9"/>
      <c r="F31" s="10">
        <f t="shared" si="0"/>
      </c>
    </row>
    <row r="32" spans="1:6" ht="12.75">
      <c r="A32" s="10">
        <v>29</v>
      </c>
      <c r="B32" s="9"/>
      <c r="C32" s="9"/>
      <c r="D32" s="31"/>
      <c r="E32" s="9"/>
      <c r="F32" s="10">
        <f t="shared" si="0"/>
      </c>
    </row>
    <row r="33" spans="1:6" ht="12.75">
      <c r="A33" s="10">
        <v>30</v>
      </c>
      <c r="B33" s="9"/>
      <c r="C33" s="9"/>
      <c r="D33" s="31"/>
      <c r="E33" s="9"/>
      <c r="F33" s="10">
        <f t="shared" si="0"/>
      </c>
    </row>
    <row r="34" spans="1:6" ht="12.75">
      <c r="A34" s="10">
        <v>31</v>
      </c>
      <c r="B34" s="9"/>
      <c r="C34" s="9"/>
      <c r="D34" s="31"/>
      <c r="E34" s="9"/>
      <c r="F34" s="10">
        <f t="shared" si="0"/>
      </c>
    </row>
    <row r="35" spans="1:6" ht="12.75">
      <c r="A35" s="10">
        <v>32</v>
      </c>
      <c r="B35" s="9"/>
      <c r="C35" s="9"/>
      <c r="D35" s="31"/>
      <c r="E35" s="9"/>
      <c r="F35" s="10">
        <f t="shared" si="0"/>
      </c>
    </row>
    <row r="36" spans="1:6" ht="12.75">
      <c r="A36" s="10">
        <v>33</v>
      </c>
      <c r="B36" s="9"/>
      <c r="C36" s="9"/>
      <c r="D36" s="31"/>
      <c r="E36" s="9"/>
      <c r="F36" s="10">
        <f t="shared" si="0"/>
      </c>
    </row>
    <row r="37" spans="1:6" ht="12.75">
      <c r="A37" s="10">
        <v>34</v>
      </c>
      <c r="B37" s="9"/>
      <c r="C37" s="9"/>
      <c r="D37" s="31"/>
      <c r="E37" s="9"/>
      <c r="F37" s="10">
        <f t="shared" si="0"/>
      </c>
    </row>
    <row r="38" spans="1:6" ht="12.75">
      <c r="A38" s="10">
        <v>35</v>
      </c>
      <c r="B38" s="9"/>
      <c r="C38" s="9"/>
      <c r="D38" s="31"/>
      <c r="E38" s="9"/>
      <c r="F38" s="10">
        <f t="shared" si="0"/>
      </c>
    </row>
    <row r="39" spans="1:6" ht="12.75">
      <c r="A39" s="10">
        <v>36</v>
      </c>
      <c r="B39" s="9"/>
      <c r="C39" s="9"/>
      <c r="D39" s="31"/>
      <c r="E39" s="9"/>
      <c r="F39" s="10">
        <f t="shared" si="0"/>
      </c>
    </row>
    <row r="40" spans="1:6" ht="12.75">
      <c r="A40" s="10">
        <v>37</v>
      </c>
      <c r="B40" s="9"/>
      <c r="C40" s="9"/>
      <c r="D40" s="31"/>
      <c r="E40" s="9"/>
      <c r="F40" s="10">
        <f t="shared" si="0"/>
      </c>
    </row>
    <row r="41" spans="1:6" ht="12.75">
      <c r="A41" s="10">
        <v>38</v>
      </c>
      <c r="B41" s="9"/>
      <c r="C41" s="9"/>
      <c r="D41" s="31"/>
      <c r="E41" s="9"/>
      <c r="F41" s="10">
        <f t="shared" si="0"/>
      </c>
    </row>
    <row r="42" spans="1:6" ht="12.75">
      <c r="A42" s="10">
        <v>39</v>
      </c>
      <c r="B42" s="9"/>
      <c r="C42" s="9"/>
      <c r="D42" s="31"/>
      <c r="E42" s="9"/>
      <c r="F42" s="10">
        <f t="shared" si="0"/>
      </c>
    </row>
    <row r="43" spans="1:6" ht="12.75">
      <c r="A43" s="10">
        <v>40</v>
      </c>
      <c r="B43" s="9"/>
      <c r="C43" s="9"/>
      <c r="D43" s="31"/>
      <c r="E43" s="9"/>
      <c r="F43" s="10">
        <f t="shared" si="0"/>
      </c>
    </row>
    <row r="44" spans="1:6" ht="12.75">
      <c r="A44" s="10">
        <v>41</v>
      </c>
      <c r="B44" s="9"/>
      <c r="C44" s="9"/>
      <c r="D44" s="31"/>
      <c r="E44" s="9"/>
      <c r="F44" s="10">
        <f t="shared" si="0"/>
      </c>
    </row>
    <row r="45" spans="1:6" ht="12.75">
      <c r="A45" s="10">
        <v>42</v>
      </c>
      <c r="B45" s="9"/>
      <c r="C45" s="9"/>
      <c r="D45" s="31"/>
      <c r="E45" s="9"/>
      <c r="F45" s="10">
        <f t="shared" si="0"/>
      </c>
    </row>
    <row r="46" spans="1:6" ht="12.75">
      <c r="A46" s="10">
        <v>43</v>
      </c>
      <c r="B46" s="9"/>
      <c r="C46" s="9"/>
      <c r="D46" s="31"/>
      <c r="E46" s="9"/>
      <c r="F46" s="10">
        <f t="shared" si="0"/>
      </c>
    </row>
    <row r="47" spans="1:6" ht="12.75">
      <c r="A47" s="10">
        <v>44</v>
      </c>
      <c r="B47" s="9"/>
      <c r="C47" s="9"/>
      <c r="D47" s="31"/>
      <c r="E47" s="9"/>
      <c r="F47" s="10">
        <f t="shared" si="0"/>
      </c>
    </row>
    <row r="48" spans="1:6" ht="12.75">
      <c r="A48" s="10">
        <v>45</v>
      </c>
      <c r="B48" s="9"/>
      <c r="C48" s="9"/>
      <c r="D48" s="31"/>
      <c r="E48" s="9"/>
      <c r="F48" s="10">
        <f t="shared" si="0"/>
      </c>
    </row>
    <row r="49" spans="1:6" ht="12.75">
      <c r="A49" s="10">
        <v>46</v>
      </c>
      <c r="B49" s="9"/>
      <c r="C49" s="9"/>
      <c r="D49" s="31"/>
      <c r="E49" s="9"/>
      <c r="F49" s="10">
        <f t="shared" si="0"/>
      </c>
    </row>
    <row r="50" spans="1:6" ht="12.75">
      <c r="A50" s="10">
        <v>47</v>
      </c>
      <c r="B50" s="9"/>
      <c r="C50" s="9"/>
      <c r="D50" s="31"/>
      <c r="E50" s="9"/>
      <c r="F50" s="10">
        <f t="shared" si="0"/>
      </c>
    </row>
    <row r="51" spans="1:6" ht="12.75">
      <c r="A51" s="10">
        <v>48</v>
      </c>
      <c r="B51" s="9"/>
      <c r="C51" s="9"/>
      <c r="D51" s="31"/>
      <c r="E51" s="9"/>
      <c r="F51" s="10">
        <f t="shared" si="0"/>
      </c>
    </row>
    <row r="52" spans="1:6" ht="12.75">
      <c r="A52" s="10">
        <v>49</v>
      </c>
      <c r="B52" s="9"/>
      <c r="C52" s="9"/>
      <c r="D52" s="31"/>
      <c r="E52" s="9"/>
      <c r="F52" s="10">
        <f t="shared" si="0"/>
      </c>
    </row>
    <row r="53" spans="1:6" ht="12.75">
      <c r="A53" s="10">
        <v>50</v>
      </c>
      <c r="B53" s="9"/>
      <c r="C53" s="9"/>
      <c r="D53" s="31"/>
      <c r="E53" s="9"/>
      <c r="F53" s="10">
        <f t="shared" si="0"/>
      </c>
    </row>
  </sheetData>
  <sheetProtection/>
  <mergeCells count="1">
    <mergeCell ref="A1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421875" style="3" bestFit="1" customWidth="1"/>
    <col min="2" max="2" width="4.00390625" style="3" bestFit="1" customWidth="1"/>
    <col min="3" max="3" width="18.421875" style="0" bestFit="1" customWidth="1"/>
    <col min="4" max="4" width="36.28125" style="4" bestFit="1" customWidth="1"/>
    <col min="5" max="6" width="6.7109375" style="4" customWidth="1"/>
    <col min="7" max="12" width="6.7109375" style="0" customWidth="1"/>
    <col min="13" max="14" width="6.57421875" style="0" customWidth="1"/>
  </cols>
  <sheetData>
    <row r="1" spans="1:14" s="1" customFormat="1" ht="47.25" customHeight="1" thickBot="1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74"/>
    </row>
    <row r="2" spans="1:15" s="2" customFormat="1" ht="32.25" customHeight="1" thickBot="1">
      <c r="A2" s="60" t="s">
        <v>100</v>
      </c>
      <c r="B2" s="61" t="s">
        <v>99</v>
      </c>
      <c r="C2" s="62" t="s">
        <v>0</v>
      </c>
      <c r="D2" s="62" t="s">
        <v>2</v>
      </c>
      <c r="E2" s="69" t="s">
        <v>9</v>
      </c>
      <c r="F2" s="70"/>
      <c r="G2" s="71" t="s">
        <v>10</v>
      </c>
      <c r="H2" s="72"/>
      <c r="I2" s="69" t="s">
        <v>20</v>
      </c>
      <c r="J2" s="70"/>
      <c r="K2" s="71" t="s">
        <v>21</v>
      </c>
      <c r="L2" s="73"/>
      <c r="M2" s="71" t="s">
        <v>11</v>
      </c>
      <c r="N2" s="72"/>
      <c r="O2" s="83" t="s">
        <v>101</v>
      </c>
    </row>
    <row r="3" spans="1:15" ht="12.75">
      <c r="A3" s="63">
        <f>RANK(M3,M$3:M$52,0)</f>
        <v>1</v>
      </c>
      <c r="B3" s="63">
        <f>RANK(O3,O$3:O$23,0)</f>
        <v>1</v>
      </c>
      <c r="C3" s="76" t="str">
        <f>'Štartová listina muži'!B21&amp;" "&amp;'Štartová listina muži'!C21</f>
        <v>Pepo Leško</v>
      </c>
      <c r="D3" s="77" t="str">
        <f>'Štartová listina muži'!D21</f>
        <v>HK ABC Bratislava, ABC Food Machinery</v>
      </c>
      <c r="E3" s="67">
        <v>17</v>
      </c>
      <c r="F3" s="78">
        <v>2.07</v>
      </c>
      <c r="G3" s="67">
        <v>15</v>
      </c>
      <c r="H3" s="78">
        <v>3.27</v>
      </c>
      <c r="I3" s="67">
        <v>16</v>
      </c>
      <c r="J3" s="78">
        <v>1.41</v>
      </c>
      <c r="K3" s="67">
        <v>21</v>
      </c>
      <c r="L3" s="78">
        <v>4.11</v>
      </c>
      <c r="M3" s="67">
        <f>SUM(E3+G3+I3+K3)</f>
        <v>69</v>
      </c>
      <c r="N3" s="79">
        <f>F3+H3+J3+L3</f>
        <v>10.86</v>
      </c>
      <c r="O3" s="82">
        <f>M3-N3/100</f>
        <v>68.8914</v>
      </c>
    </row>
    <row r="4" spans="1:15" ht="12.75">
      <c r="A4" s="63">
        <f>RANK(M4,M$3:M$52,0)</f>
        <v>1</v>
      </c>
      <c r="B4" s="63">
        <f>RANK(O4,O$3:O$23,0)</f>
        <v>2</v>
      </c>
      <c r="C4" s="64" t="str">
        <f>'Štartová listina muži'!B20&amp;" "&amp;'Štartová listina muži'!C20</f>
        <v>Juraj Švingál</v>
      </c>
      <c r="D4" s="65" t="str">
        <f>'Štartová listina muži'!D20</f>
        <v>HK ABC Bratislava, ABC Food Machinery</v>
      </c>
      <c r="E4" s="67">
        <v>17</v>
      </c>
      <c r="F4" s="75">
        <v>2.17</v>
      </c>
      <c r="G4" s="66">
        <v>15</v>
      </c>
      <c r="H4" s="75">
        <v>5.03</v>
      </c>
      <c r="I4" s="67">
        <v>16</v>
      </c>
      <c r="J4" s="75">
        <v>2.06</v>
      </c>
      <c r="K4" s="66">
        <v>21</v>
      </c>
      <c r="L4" s="75">
        <v>5.15</v>
      </c>
      <c r="M4" s="66">
        <f>SUM(E4+G4+I4+K4)</f>
        <v>69</v>
      </c>
      <c r="N4" s="79">
        <f>F4+H4+J4+L4</f>
        <v>14.41</v>
      </c>
      <c r="O4" s="80">
        <f>M4-N4/100</f>
        <v>68.8559</v>
      </c>
    </row>
    <row r="5" spans="1:15" ht="12.75">
      <c r="A5" s="63">
        <f>RANK(M5,M$3:M$52,0)</f>
        <v>1</v>
      </c>
      <c r="B5" s="63">
        <f>RANK(O5,O$3:O$23,0)</f>
        <v>3</v>
      </c>
      <c r="C5" s="64" t="str">
        <f>'Štartová listina muži'!B5&amp;" "&amp;'Štartová listina muži'!C5</f>
        <v>Lukáš Pálka</v>
      </c>
      <c r="D5" s="65" t="str">
        <f>'Štartová listina muži'!D5</f>
        <v>Lokomotíva Brno</v>
      </c>
      <c r="E5" s="67">
        <v>17</v>
      </c>
      <c r="F5" s="75">
        <v>1.45</v>
      </c>
      <c r="G5" s="66">
        <v>15</v>
      </c>
      <c r="H5" s="75">
        <v>5.23</v>
      </c>
      <c r="I5" s="67">
        <v>16</v>
      </c>
      <c r="J5" s="75">
        <v>2.14</v>
      </c>
      <c r="K5" s="66">
        <v>21</v>
      </c>
      <c r="L5" s="75">
        <v>6</v>
      </c>
      <c r="M5" s="66">
        <f>SUM(E5+G5+I5+K5)</f>
        <v>69</v>
      </c>
      <c r="N5" s="79">
        <f>F5+H5+J5+L5</f>
        <v>14.82</v>
      </c>
      <c r="O5" s="80">
        <f>M5-N5/100</f>
        <v>68.8518</v>
      </c>
    </row>
    <row r="6" spans="1:15" ht="12.75">
      <c r="A6" s="63">
        <f>RANK(M6,M$3:M$52,0)</f>
        <v>1</v>
      </c>
      <c r="B6" s="63">
        <f>RANK(O6,O$3:O$23,0)</f>
        <v>4</v>
      </c>
      <c r="C6" s="64" t="str">
        <f>'Štartová listina muži'!B4&amp;" "&amp;'Štartová listina muži'!C4</f>
        <v>Radek Lienerth</v>
      </c>
      <c r="D6" s="65" t="str">
        <f>'Štartová listina muži'!D4</f>
        <v>Lokomotíva Brno</v>
      </c>
      <c r="E6" s="67">
        <v>17</v>
      </c>
      <c r="F6" s="75">
        <v>2.15</v>
      </c>
      <c r="G6" s="66">
        <v>15</v>
      </c>
      <c r="H6" s="75">
        <v>5.21</v>
      </c>
      <c r="I6" s="67">
        <v>16</v>
      </c>
      <c r="J6" s="75">
        <v>2.36</v>
      </c>
      <c r="K6" s="66">
        <v>21</v>
      </c>
      <c r="L6" s="75">
        <v>5.22</v>
      </c>
      <c r="M6" s="66">
        <f>SUM(E6+G6+I6+K6)</f>
        <v>69</v>
      </c>
      <c r="N6" s="79">
        <f>F6+H6+J6+L6</f>
        <v>14.939999999999998</v>
      </c>
      <c r="O6" s="80">
        <f>M6-N6/100</f>
        <v>68.8506</v>
      </c>
    </row>
    <row r="7" spans="1:15" ht="12.75">
      <c r="A7" s="63">
        <f>RANK(M7,M$3:M$52,0)</f>
        <v>5</v>
      </c>
      <c r="B7" s="63">
        <f>RANK(O7,O$3:O$23,0)</f>
        <v>5</v>
      </c>
      <c r="C7" s="64" t="str">
        <f>'Štartová listina muži'!B7&amp;" "&amp;'Štartová listina muži'!C7</f>
        <v>Mirek Matejec</v>
      </c>
      <c r="D7" s="65" t="str">
        <f>'Štartová listina muži'!D7</f>
        <v>Krkavka, SBS</v>
      </c>
      <c r="E7" s="67">
        <v>17</v>
      </c>
      <c r="F7" s="75">
        <v>2.35</v>
      </c>
      <c r="G7" s="66">
        <v>14</v>
      </c>
      <c r="H7" s="75">
        <v>3.45</v>
      </c>
      <c r="I7" s="67">
        <v>16</v>
      </c>
      <c r="J7" s="75">
        <v>1.58</v>
      </c>
      <c r="K7" s="66">
        <v>21</v>
      </c>
      <c r="L7" s="75">
        <v>5.26</v>
      </c>
      <c r="M7" s="66">
        <f>SUM(E7+G7+I7+K7)</f>
        <v>68</v>
      </c>
      <c r="N7" s="79">
        <f>F7+H7+J7+L7</f>
        <v>12.64</v>
      </c>
      <c r="O7" s="80">
        <f>M7-N7/100</f>
        <v>67.8736</v>
      </c>
    </row>
    <row r="8" spans="1:15" ht="12.75">
      <c r="A8" s="63">
        <f>RANK(M8,M$3:M$52,0)</f>
        <v>6</v>
      </c>
      <c r="B8" s="63">
        <f>RANK(O8,O$3:O$23,0)</f>
        <v>6</v>
      </c>
      <c r="C8" s="64" t="str">
        <f>'Štartová listina muži'!B11&amp;" "&amp;'Štartová listina muži'!C11</f>
        <v>Georg Santner</v>
      </c>
      <c r="D8" s="65" t="str">
        <f>'Štartová listina muži'!D11</f>
        <v>5cplus</v>
      </c>
      <c r="E8" s="67">
        <v>17</v>
      </c>
      <c r="F8" s="75">
        <v>2.04</v>
      </c>
      <c r="G8" s="66">
        <v>13</v>
      </c>
      <c r="H8" s="75">
        <v>4.2</v>
      </c>
      <c r="I8" s="67">
        <v>16</v>
      </c>
      <c r="J8" s="75">
        <v>2.01</v>
      </c>
      <c r="K8" s="66">
        <v>20</v>
      </c>
      <c r="L8" s="75">
        <v>5.4</v>
      </c>
      <c r="M8" s="66">
        <f>SUM(E8+G8+I8+K8)</f>
        <v>66</v>
      </c>
      <c r="N8" s="79">
        <f>F8+H8+J8+L8</f>
        <v>13.65</v>
      </c>
      <c r="O8" s="80">
        <f>M8-N8/100</f>
        <v>65.8635</v>
      </c>
    </row>
    <row r="9" spans="1:15" ht="12.75">
      <c r="A9" s="63">
        <f>RANK(M9,M$3:M$52,0)</f>
        <v>6</v>
      </c>
      <c r="B9" s="63">
        <f>RANK(O9,O$3:O$23,0)</f>
        <v>7</v>
      </c>
      <c r="C9" s="64" t="str">
        <f>'Štartová listina muži'!B10&amp;" "&amp;'Štartová listina muži'!C10</f>
        <v>Rupert Huber</v>
      </c>
      <c r="D9" s="65" t="str">
        <f>'Štartová listina muži'!D10</f>
        <v>5cplus</v>
      </c>
      <c r="E9" s="67">
        <v>17</v>
      </c>
      <c r="F9" s="75">
        <v>2.24</v>
      </c>
      <c r="G9" s="66">
        <v>14</v>
      </c>
      <c r="H9" s="75">
        <v>5.54</v>
      </c>
      <c r="I9" s="67">
        <v>16</v>
      </c>
      <c r="J9" s="75">
        <v>2.35</v>
      </c>
      <c r="K9" s="66">
        <v>19</v>
      </c>
      <c r="L9" s="75">
        <v>6</v>
      </c>
      <c r="M9" s="66">
        <f>SUM(E9+G9+I9+K9)</f>
        <v>66</v>
      </c>
      <c r="N9" s="79">
        <f>F9+H9+J9+L9</f>
        <v>16.130000000000003</v>
      </c>
      <c r="O9" s="80">
        <f>M9-N9/100</f>
        <v>65.8387</v>
      </c>
    </row>
    <row r="10" spans="1:15" ht="13.5" thickBot="1">
      <c r="A10" s="97">
        <f>RANK(M10,M$3:M$52,0)</f>
        <v>8</v>
      </c>
      <c r="B10" s="97">
        <f>RANK(O10,O$3:O$23,0)</f>
        <v>8</v>
      </c>
      <c r="C10" s="98" t="str">
        <f>'Štartová listina muži'!B12&amp;" "&amp;'Štartová listina muži'!C12</f>
        <v>Georg Lehner</v>
      </c>
      <c r="D10" s="99" t="str">
        <f>'Štartová listina muži'!D12</f>
        <v>5cplus</v>
      </c>
      <c r="E10" s="100">
        <v>17</v>
      </c>
      <c r="F10" s="101">
        <v>2.52</v>
      </c>
      <c r="G10" s="100">
        <v>14</v>
      </c>
      <c r="H10" s="101">
        <v>4.2</v>
      </c>
      <c r="I10" s="100">
        <v>16</v>
      </c>
      <c r="J10" s="101">
        <v>2.32</v>
      </c>
      <c r="K10" s="100">
        <v>18</v>
      </c>
      <c r="L10" s="101">
        <v>5.51</v>
      </c>
      <c r="M10" s="100">
        <f>SUM(E10+G10+I10+K10)</f>
        <v>65</v>
      </c>
      <c r="N10" s="102">
        <f>F10+H10+J10+L10</f>
        <v>14.55</v>
      </c>
      <c r="O10" s="81">
        <f>M10-N10/100</f>
        <v>64.8545</v>
      </c>
    </row>
    <row r="11" spans="1:15" ht="12.75">
      <c r="A11" s="63">
        <f>RANK(M11,M$3:M$52,0)</f>
        <v>9</v>
      </c>
      <c r="B11" s="63">
        <f>RANK(O11,O$3:O$23,0)</f>
        <v>9</v>
      </c>
      <c r="C11" s="76" t="str">
        <f>'Štartová listina muži'!B17&amp;" "&amp;'Štartová listina muži'!C17</f>
        <v>Maťo  Urban</v>
      </c>
      <c r="D11" s="77" t="str">
        <f>'Štartová listina muži'!D17</f>
        <v>HK Horec</v>
      </c>
      <c r="E11" s="67">
        <v>17</v>
      </c>
      <c r="F11" s="78">
        <v>2.33</v>
      </c>
      <c r="G11" s="67">
        <v>13</v>
      </c>
      <c r="H11" s="78">
        <v>4.1</v>
      </c>
      <c r="I11" s="67">
        <v>16</v>
      </c>
      <c r="J11" s="78">
        <v>2.26</v>
      </c>
      <c r="K11" s="67">
        <v>12</v>
      </c>
      <c r="L11" s="78">
        <v>3.24</v>
      </c>
      <c r="M11" s="67">
        <f>SUM(E11+G11+I11+K11)</f>
        <v>58</v>
      </c>
      <c r="N11" s="79">
        <f>F11+H11+J11+L11</f>
        <v>11.93</v>
      </c>
      <c r="O11" s="82">
        <f>M11-N11/100</f>
        <v>57.8807</v>
      </c>
    </row>
    <row r="12" spans="1:15" ht="12.75">
      <c r="A12" s="63">
        <f>RANK(M12,M$3:M$52,0)</f>
        <v>10</v>
      </c>
      <c r="B12" s="63">
        <f>RANK(O12,O$3:O$23,0)</f>
        <v>10</v>
      </c>
      <c r="C12" s="64" t="str">
        <f>'Štartová listina muži'!B14&amp;" "&amp;'Štartová listina muži'!C14</f>
        <v>Ján  Šofránko</v>
      </c>
      <c r="D12" s="65" t="str">
        <f>'Štartová listina muži'!D14</f>
        <v>HK Manín </v>
      </c>
      <c r="E12" s="67">
        <v>17</v>
      </c>
      <c r="F12" s="75">
        <v>2.28</v>
      </c>
      <c r="G12" s="66">
        <v>14</v>
      </c>
      <c r="H12" s="75">
        <v>4.04</v>
      </c>
      <c r="I12" s="67">
        <v>16</v>
      </c>
      <c r="J12" s="75">
        <v>3.58</v>
      </c>
      <c r="K12" s="66">
        <v>10</v>
      </c>
      <c r="L12" s="75">
        <v>2.25</v>
      </c>
      <c r="M12" s="66">
        <f>SUM(E12+G12+I12+K12)</f>
        <v>57</v>
      </c>
      <c r="N12" s="79">
        <f>F12+H12+J12+L12</f>
        <v>12.15</v>
      </c>
      <c r="O12" s="80">
        <f>M12-N12/100</f>
        <v>56.8785</v>
      </c>
    </row>
    <row r="13" spans="1:15" ht="12.75">
      <c r="A13" s="63">
        <f>RANK(M13,M$3:M$52,0)</f>
        <v>11</v>
      </c>
      <c r="B13" s="63">
        <f>RANK(O13,O$3:O$23,0)</f>
        <v>11</v>
      </c>
      <c r="C13" s="64" t="str">
        <f>'Štartová listina muži'!B16&amp;" "&amp;'Štartová listina muži'!C16</f>
        <v>Anton Suchý</v>
      </c>
      <c r="D13" s="65">
        <f>'Štartová listina muži'!D16</f>
        <v>0</v>
      </c>
      <c r="E13" s="67">
        <v>17</v>
      </c>
      <c r="F13" s="75">
        <v>1.15</v>
      </c>
      <c r="G13" s="66">
        <v>13</v>
      </c>
      <c r="H13" s="75">
        <v>3.16</v>
      </c>
      <c r="I13" s="67">
        <v>16</v>
      </c>
      <c r="J13" s="75">
        <v>1.34</v>
      </c>
      <c r="K13" s="66">
        <v>10</v>
      </c>
      <c r="L13" s="75">
        <v>2.1</v>
      </c>
      <c r="M13" s="66">
        <f>SUM(E13+G13+I13+K13)</f>
        <v>56</v>
      </c>
      <c r="N13" s="79">
        <f>F13+H13+J13+L13</f>
        <v>7.75</v>
      </c>
      <c r="O13" s="80">
        <f>M13-N13/100</f>
        <v>55.9225</v>
      </c>
    </row>
    <row r="14" spans="1:15" ht="12.75">
      <c r="A14" s="63">
        <f>RANK(M14,M$3:M$52,0)</f>
        <v>11</v>
      </c>
      <c r="B14" s="63">
        <f>RANK(O14,O$3:O$23,0)</f>
        <v>12</v>
      </c>
      <c r="C14" s="64" t="str">
        <f>'Štartová listina muži'!B19&amp;" "&amp;'Štartová listina muži'!C19</f>
        <v>Juraj Bačkor</v>
      </c>
      <c r="D14" s="65" t="str">
        <f>'Štartová listina muži'!D19</f>
        <v>Mountain fórum</v>
      </c>
      <c r="E14" s="67">
        <v>17</v>
      </c>
      <c r="F14" s="75">
        <v>2.04</v>
      </c>
      <c r="G14" s="66">
        <v>13</v>
      </c>
      <c r="H14" s="75">
        <v>5.41</v>
      </c>
      <c r="I14" s="67">
        <v>16</v>
      </c>
      <c r="J14" s="75">
        <v>2.26</v>
      </c>
      <c r="K14" s="66">
        <v>10</v>
      </c>
      <c r="L14" s="75">
        <v>3.49</v>
      </c>
      <c r="M14" s="66">
        <f>SUM(E14+G14+I14+K14)</f>
        <v>56</v>
      </c>
      <c r="N14" s="79">
        <f>F14+H14+J14+L14</f>
        <v>13.200000000000001</v>
      </c>
      <c r="O14" s="80">
        <f>M14-N14/100</f>
        <v>55.868</v>
      </c>
    </row>
    <row r="15" spans="1:15" ht="12.75">
      <c r="A15" s="63">
        <f>RANK(M15,M$3:M$52,0)</f>
        <v>13</v>
      </c>
      <c r="B15" s="63">
        <f>RANK(O15,O$3:O$23,0)</f>
        <v>13</v>
      </c>
      <c r="C15" s="64" t="str">
        <f>'Štartová listina muži'!B22&amp;" "&amp;'Štartová listina muži'!C22</f>
        <v>Adrián  Zvara</v>
      </c>
      <c r="D15" s="65" t="str">
        <f>'Štartová listina muži'!D22</f>
        <v>HK ABC Bratislava, ABC Food Machinery</v>
      </c>
      <c r="E15" s="67">
        <v>17</v>
      </c>
      <c r="F15" s="75">
        <v>3.23</v>
      </c>
      <c r="G15" s="66">
        <v>12</v>
      </c>
      <c r="H15" s="75">
        <v>7.33</v>
      </c>
      <c r="I15" s="67">
        <v>16</v>
      </c>
      <c r="J15" s="75">
        <v>3.42</v>
      </c>
      <c r="K15" s="66">
        <v>10</v>
      </c>
      <c r="L15" s="75">
        <v>4.11</v>
      </c>
      <c r="M15" s="66">
        <f>SUM(E15+G15+I15+K15)</f>
        <v>55</v>
      </c>
      <c r="N15" s="79">
        <f>F15+H15+J15+L15</f>
        <v>18.09</v>
      </c>
      <c r="O15" s="80">
        <f>M15-N15/100</f>
        <v>54.8191</v>
      </c>
    </row>
    <row r="16" spans="1:15" ht="12.75">
      <c r="A16" s="63">
        <f>RANK(M16,M$3:M$52,0)</f>
        <v>14</v>
      </c>
      <c r="B16" s="63">
        <f>RANK(O16,O$3:O$23,0)</f>
        <v>14</v>
      </c>
      <c r="C16" s="64" t="str">
        <f>'Štartová listina muži'!B15&amp;" "&amp;'Štartová listina muži'!C15</f>
        <v>Petr Adámek</v>
      </c>
      <c r="D16" s="65">
        <f>'Štartová listina muži'!D15</f>
        <v>0</v>
      </c>
      <c r="E16" s="67">
        <v>17</v>
      </c>
      <c r="F16" s="75">
        <v>2.19</v>
      </c>
      <c r="G16" s="66">
        <v>11</v>
      </c>
      <c r="H16" s="75">
        <v>3.43</v>
      </c>
      <c r="I16" s="67">
        <v>16</v>
      </c>
      <c r="J16" s="75">
        <v>2.47</v>
      </c>
      <c r="K16" s="66">
        <v>9</v>
      </c>
      <c r="L16" s="75">
        <v>2.46</v>
      </c>
      <c r="M16" s="66">
        <f>SUM(E16+G16+I16+K16)</f>
        <v>53</v>
      </c>
      <c r="N16" s="79">
        <f>F16+H16+J16+L16</f>
        <v>10.55</v>
      </c>
      <c r="O16" s="80">
        <f>M16-N16/100</f>
        <v>52.8945</v>
      </c>
    </row>
    <row r="17" spans="1:15" ht="12.75">
      <c r="A17" s="63">
        <f>RANK(M17,M$3:M$52,0)</f>
        <v>15</v>
      </c>
      <c r="B17" s="63">
        <f>RANK(O17,O$3:O$23,0)</f>
        <v>15</v>
      </c>
      <c r="C17" s="64" t="str">
        <f>'Štartová listina muži'!B6&amp;" "&amp;'Štartová listina muži'!C6</f>
        <v>Jakub Žítek</v>
      </c>
      <c r="D17" s="65" t="str">
        <f>'Štartová listina muži'!D6</f>
        <v>HO Kutná Hora</v>
      </c>
      <c r="E17" s="67">
        <v>17</v>
      </c>
      <c r="F17" s="75">
        <v>3.22</v>
      </c>
      <c r="G17" s="66">
        <v>10</v>
      </c>
      <c r="H17" s="75">
        <v>4.39</v>
      </c>
      <c r="I17" s="67">
        <v>16</v>
      </c>
      <c r="J17" s="75">
        <v>3.28</v>
      </c>
      <c r="K17" s="66">
        <v>9</v>
      </c>
      <c r="L17" s="75">
        <v>3.5</v>
      </c>
      <c r="M17" s="66">
        <f>SUM(E17+G17+I17+K17)</f>
        <v>52</v>
      </c>
      <c r="N17" s="79">
        <f>F17+H17+J17+L17</f>
        <v>14.389999999999999</v>
      </c>
      <c r="O17" s="80">
        <f>M17-N17/100</f>
        <v>51.8561</v>
      </c>
    </row>
    <row r="18" spans="1:15" ht="12.75">
      <c r="A18" s="63">
        <f>RANK(M18,M$3:M$52,0)</f>
        <v>16</v>
      </c>
      <c r="B18" s="63">
        <f>RANK(O18,O$3:O$23,0)</f>
        <v>16</v>
      </c>
      <c r="C18" s="64" t="str">
        <f>'Štartová listina muži'!B13&amp;" "&amp;'Štartová listina muži'!C13</f>
        <v>Viliam Šujan</v>
      </c>
      <c r="D18" s="65" t="str">
        <f>'Štartová listina muži'!D13</f>
        <v>HK James Trenčín</v>
      </c>
      <c r="E18" s="67">
        <v>17</v>
      </c>
      <c r="F18" s="75">
        <v>3.38</v>
      </c>
      <c r="G18" s="66">
        <v>8</v>
      </c>
      <c r="H18" s="75">
        <v>2.51</v>
      </c>
      <c r="I18" s="67">
        <v>16</v>
      </c>
      <c r="J18" s="75">
        <v>3.35</v>
      </c>
      <c r="K18" s="66">
        <v>10</v>
      </c>
      <c r="L18" s="75">
        <v>3.23</v>
      </c>
      <c r="M18" s="66">
        <f>SUM(E18+G18+I18+K18)</f>
        <v>51</v>
      </c>
      <c r="N18" s="79">
        <f>F18+H18+J18+L18</f>
        <v>12.47</v>
      </c>
      <c r="O18" s="80">
        <f>M18-N18/100</f>
        <v>50.8753</v>
      </c>
    </row>
    <row r="19" spans="1:15" ht="12.75">
      <c r="A19" s="63">
        <f>RANK(M19,M$3:M$52,0)</f>
        <v>17</v>
      </c>
      <c r="B19" s="63">
        <f>RANK(O19,O$3:O$23,0)</f>
        <v>17</v>
      </c>
      <c r="C19" s="64" t="str">
        <f>'Štartová listina muži'!B9&amp;" "&amp;'Štartová listina muži'!C9</f>
        <v>Ragnar Theuerjahr</v>
      </c>
      <c r="D19" s="65" t="str">
        <f>'Štartová listina muži'!D9</f>
        <v>5cplus</v>
      </c>
      <c r="E19" s="67">
        <v>17</v>
      </c>
      <c r="F19" s="75">
        <v>2.55</v>
      </c>
      <c r="G19" s="66">
        <v>7</v>
      </c>
      <c r="H19" s="75">
        <v>3</v>
      </c>
      <c r="I19" s="67">
        <v>16</v>
      </c>
      <c r="J19" s="75">
        <v>3.04</v>
      </c>
      <c r="K19" s="66">
        <v>10</v>
      </c>
      <c r="L19" s="75">
        <v>3.14</v>
      </c>
      <c r="M19" s="66">
        <f>SUM(E19+G19+I19+K19)</f>
        <v>50</v>
      </c>
      <c r="N19" s="79">
        <f>F19+H19+J19+L19</f>
        <v>11.73</v>
      </c>
      <c r="O19" s="80">
        <f>M19-N19/100</f>
        <v>49.8827</v>
      </c>
    </row>
    <row r="20" spans="1:15" ht="12.75">
      <c r="A20" s="63">
        <f>RANK(M20,M$3:M$52,0)</f>
        <v>18</v>
      </c>
      <c r="B20" s="63">
        <f>RANK(O20,O$3:O$23,0)</f>
        <v>18</v>
      </c>
      <c r="C20" s="64" t="str">
        <f>'Štartová listina muži'!B23&amp;" "&amp;'Štartová listina muži'!C23</f>
        <v>Erik Sabó</v>
      </c>
      <c r="D20" s="65" t="str">
        <f>'Štartová listina muži'!D23</f>
        <v>HK ABC Bratislava, ABC Food Machinery</v>
      </c>
      <c r="E20" s="67">
        <v>17</v>
      </c>
      <c r="F20" s="75">
        <v>2.48</v>
      </c>
      <c r="G20" s="66">
        <v>6</v>
      </c>
      <c r="H20" s="75">
        <v>1.59</v>
      </c>
      <c r="I20" s="67">
        <v>16</v>
      </c>
      <c r="J20" s="75">
        <v>4.02</v>
      </c>
      <c r="K20" s="66">
        <v>9</v>
      </c>
      <c r="L20" s="75">
        <v>2.46</v>
      </c>
      <c r="M20" s="66">
        <f>SUM(E20+G20+I20+K20)</f>
        <v>48</v>
      </c>
      <c r="N20" s="79">
        <f>F20+H20+J20+L20</f>
        <v>10.55</v>
      </c>
      <c r="O20" s="80">
        <f>M20-N20/100</f>
        <v>47.8945</v>
      </c>
    </row>
    <row r="21" spans="1:15" ht="12.75">
      <c r="A21" s="63">
        <f>RANK(M21,M$3:M$52,0)</f>
        <v>18</v>
      </c>
      <c r="B21" s="63">
        <f>RANK(O21,O$3:O$23,0)</f>
        <v>19</v>
      </c>
      <c r="C21" s="64" t="str">
        <f>'Štartová listina muži'!B8&amp;" "&amp;'Štartová listina muži'!C8</f>
        <v>Bernhard Fritz</v>
      </c>
      <c r="D21" s="65" t="str">
        <f>'Štartová listina muži'!D8</f>
        <v>5cplus</v>
      </c>
      <c r="E21" s="67">
        <v>17</v>
      </c>
      <c r="F21" s="75">
        <v>3.13</v>
      </c>
      <c r="G21" s="66">
        <v>6</v>
      </c>
      <c r="H21" s="75">
        <v>2.24</v>
      </c>
      <c r="I21" s="67">
        <v>15</v>
      </c>
      <c r="J21" s="75">
        <v>4.34</v>
      </c>
      <c r="K21" s="66">
        <v>10</v>
      </c>
      <c r="L21" s="75">
        <v>2.48</v>
      </c>
      <c r="M21" s="66">
        <f>SUM(E21+G21+I21+K21)</f>
        <v>48</v>
      </c>
      <c r="N21" s="79">
        <f>F21+H21+J21+L21</f>
        <v>12.190000000000001</v>
      </c>
      <c r="O21" s="80">
        <f>M21-N21/100</f>
        <v>47.8781</v>
      </c>
    </row>
    <row r="22" spans="1:15" ht="12.75">
      <c r="A22" s="63">
        <f>RANK(M22,M$3:M$52,0)</f>
        <v>20</v>
      </c>
      <c r="B22" s="63">
        <f>RANK(O22,O$3:O$23,0)</f>
        <v>20</v>
      </c>
      <c r="C22" s="64" t="str">
        <f>'Štartová listina muži'!B18&amp;" "&amp;'Štartová listina muži'!C18</f>
        <v>Andrej Hudek</v>
      </c>
      <c r="D22" s="65" t="str">
        <f>'Štartová listina muži'!D18</f>
        <v>HK MF Bratislava</v>
      </c>
      <c r="E22" s="67">
        <v>17</v>
      </c>
      <c r="F22" s="75">
        <v>3.23</v>
      </c>
      <c r="G22" s="66">
        <v>5</v>
      </c>
      <c r="H22" s="75">
        <v>1.47</v>
      </c>
      <c r="I22" s="67">
        <v>15</v>
      </c>
      <c r="J22" s="75">
        <v>3.1</v>
      </c>
      <c r="K22" s="66">
        <v>9</v>
      </c>
      <c r="L22" s="75">
        <v>2.5</v>
      </c>
      <c r="M22" s="66">
        <f>SUM(E22+G22+I22+K22)</f>
        <v>46</v>
      </c>
      <c r="N22" s="79">
        <f>F22+H22+J22+L22</f>
        <v>10.3</v>
      </c>
      <c r="O22" s="80">
        <f>M22-N22/100</f>
        <v>45.897</v>
      </c>
    </row>
    <row r="23" spans="1:15" ht="13.5" thickBot="1">
      <c r="A23" s="63">
        <f>RANK(M23,M$3:M$52,0)</f>
        <v>21</v>
      </c>
      <c r="B23" s="63">
        <f>RANK(O23,O$3:O$23,0)</f>
        <v>21</v>
      </c>
      <c r="C23" s="64" t="str">
        <f>'Štartová listina muži'!B24&amp;" "&amp;'Štartová listina muži'!C24</f>
        <v>Zdenek Bouška</v>
      </c>
      <c r="D23" s="65">
        <f>'Štartová listina muži'!D24</f>
        <v>0</v>
      </c>
      <c r="E23" s="67">
        <v>17</v>
      </c>
      <c r="F23" s="66">
        <v>2.45</v>
      </c>
      <c r="G23" s="66">
        <v>5</v>
      </c>
      <c r="H23" s="66">
        <v>1.38</v>
      </c>
      <c r="I23" s="67">
        <v>2</v>
      </c>
      <c r="J23" s="66">
        <v>0.21</v>
      </c>
      <c r="K23" s="66">
        <v>3</v>
      </c>
      <c r="L23" s="75">
        <v>0.2</v>
      </c>
      <c r="M23" s="66">
        <f>SUM(E23+G23+I23+K23)</f>
        <v>27</v>
      </c>
      <c r="N23" s="79">
        <f>F23+H23+J23+L23</f>
        <v>4.24</v>
      </c>
      <c r="O23" s="81">
        <f>M23-N23/100</f>
        <v>26.9576</v>
      </c>
    </row>
    <row r="24" spans="1:14" ht="12.75">
      <c r="A24" s="20"/>
      <c r="B24" s="20"/>
      <c r="C24" s="56"/>
      <c r="D24" s="57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2.75">
      <c r="A25" s="20"/>
      <c r="B25" s="20"/>
      <c r="C25" s="56"/>
      <c r="D25" s="57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0"/>
      <c r="B26" s="20"/>
      <c r="C26" s="56"/>
      <c r="D26" s="57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0"/>
      <c r="B27" s="20"/>
      <c r="C27" s="56"/>
      <c r="D27" s="57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/>
      <c r="C28" s="56"/>
      <c r="D28" s="57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2.75">
      <c r="A29" s="20"/>
      <c r="B29" s="20"/>
      <c r="C29" s="56"/>
      <c r="D29" s="57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75">
      <c r="A30" s="20"/>
      <c r="B30" s="20"/>
      <c r="C30" s="56"/>
      <c r="D30" s="57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75">
      <c r="A31" s="20"/>
      <c r="B31" s="20"/>
      <c r="C31" s="56"/>
      <c r="D31" s="57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75">
      <c r="A32" s="20"/>
      <c r="B32" s="20"/>
      <c r="C32" s="56"/>
      <c r="D32" s="57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20"/>
      <c r="B33" s="20"/>
      <c r="C33" s="56"/>
      <c r="D33" s="57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75">
      <c r="A34" s="20"/>
      <c r="B34" s="20"/>
      <c r="C34" s="56"/>
      <c r="D34" s="57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0"/>
      <c r="B35" s="20"/>
      <c r="C35" s="56"/>
      <c r="D35" s="57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20"/>
      <c r="B36" s="20"/>
      <c r="C36" s="56"/>
      <c r="D36" s="57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0"/>
      <c r="B37" s="20"/>
      <c r="C37" s="56"/>
      <c r="D37" s="57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20"/>
      <c r="C38" s="56"/>
      <c r="D38" s="57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>
      <c r="A39" s="20"/>
      <c r="B39" s="20"/>
      <c r="C39" s="56"/>
      <c r="D39" s="57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20"/>
      <c r="B40" s="20"/>
      <c r="C40" s="56"/>
      <c r="D40" s="57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>
      <c r="A41" s="20"/>
      <c r="B41" s="20"/>
      <c r="C41" s="56"/>
      <c r="D41" s="57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75">
      <c r="A42" s="20"/>
      <c r="B42" s="20"/>
      <c r="C42" s="56"/>
      <c r="D42" s="57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2.75">
      <c r="A43" s="20"/>
      <c r="B43" s="20"/>
      <c r="C43" s="56"/>
      <c r="D43" s="57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2.75">
      <c r="A44" s="20"/>
      <c r="B44" s="20"/>
      <c r="C44" s="56"/>
      <c r="D44" s="57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>
      <c r="A45" s="20"/>
      <c r="B45" s="20"/>
      <c r="C45" s="56"/>
      <c r="D45" s="57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2.75">
      <c r="A46" s="20"/>
      <c r="B46" s="20"/>
      <c r="C46" s="56"/>
      <c r="D46" s="57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>
      <c r="A47" s="20"/>
      <c r="B47" s="20"/>
      <c r="C47" s="56"/>
      <c r="D47" s="57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2.75">
      <c r="A48" s="20"/>
      <c r="B48" s="20"/>
      <c r="C48" s="56"/>
      <c r="D48" s="57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2.75">
      <c r="A49" s="20"/>
      <c r="B49" s="20"/>
      <c r="C49" s="56"/>
      <c r="D49" s="57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.75">
      <c r="A50" s="20"/>
      <c r="B50" s="20"/>
      <c r="C50" s="56"/>
      <c r="D50" s="57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2.75">
      <c r="A51" s="20"/>
      <c r="B51" s="20"/>
      <c r="C51" s="56"/>
      <c r="D51" s="57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2.75">
      <c r="A52" s="20"/>
      <c r="B52" s="20"/>
      <c r="C52" s="56"/>
      <c r="D52" s="57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4:6" ht="12.75">
      <c r="D53"/>
      <c r="E53"/>
      <c r="F53"/>
    </row>
    <row r="54" spans="4:6" ht="12.75">
      <c r="D54"/>
      <c r="E54"/>
      <c r="F54"/>
    </row>
    <row r="55" spans="4:6" ht="12.75">
      <c r="D55"/>
      <c r="E55"/>
      <c r="F55"/>
    </row>
    <row r="56" spans="4:6" ht="12.75">
      <c r="D56"/>
      <c r="E56"/>
      <c r="F56"/>
    </row>
    <row r="57" spans="4:6" ht="12.75">
      <c r="D57"/>
      <c r="E57"/>
      <c r="F57"/>
    </row>
    <row r="58" spans="4:6" ht="12.75">
      <c r="D58"/>
      <c r="E58"/>
      <c r="F58"/>
    </row>
    <row r="59" spans="4:6" ht="12.75">
      <c r="D59"/>
      <c r="E59"/>
      <c r="F59"/>
    </row>
    <row r="60" spans="4:6" ht="12.75">
      <c r="D60"/>
      <c r="E60"/>
      <c r="F60"/>
    </row>
    <row r="61" spans="4:6" ht="12.75">
      <c r="D61"/>
      <c r="E61"/>
      <c r="F61"/>
    </row>
    <row r="62" spans="4:6" ht="12.75">
      <c r="D62"/>
      <c r="E62"/>
      <c r="F62"/>
    </row>
    <row r="63" spans="4:6" ht="12.75">
      <c r="D63"/>
      <c r="E63"/>
      <c r="F63"/>
    </row>
    <row r="64" spans="4:6" ht="12.75">
      <c r="D64"/>
      <c r="E64"/>
      <c r="F64"/>
    </row>
    <row r="65" spans="4:6" ht="12.75">
      <c r="D65"/>
      <c r="E65"/>
      <c r="F65"/>
    </row>
    <row r="66" spans="4:6" ht="12.75">
      <c r="D66"/>
      <c r="E66"/>
      <c r="F66"/>
    </row>
    <row r="67" spans="4:6" ht="12.75">
      <c r="D67"/>
      <c r="E67"/>
      <c r="F67"/>
    </row>
    <row r="68" spans="4:6" ht="12.75">
      <c r="D68"/>
      <c r="E68"/>
      <c r="F68"/>
    </row>
    <row r="69" spans="4:6" ht="12.75">
      <c r="D69"/>
      <c r="E69"/>
      <c r="F69"/>
    </row>
    <row r="70" spans="4:6" ht="12.75">
      <c r="D70"/>
      <c r="E70"/>
      <c r="F70"/>
    </row>
    <row r="71" spans="4:6" ht="12.75">
      <c r="D71"/>
      <c r="E71"/>
      <c r="F71"/>
    </row>
    <row r="72" spans="4:6" ht="12.75">
      <c r="D72"/>
      <c r="E72"/>
      <c r="F72"/>
    </row>
    <row r="73" spans="4:6" ht="12.75">
      <c r="D73"/>
      <c r="E73"/>
      <c r="F73"/>
    </row>
    <row r="74" spans="4:6" ht="12.75">
      <c r="D74"/>
      <c r="E74"/>
      <c r="F74"/>
    </row>
    <row r="75" spans="4:6" ht="12.75">
      <c r="D75"/>
      <c r="E75"/>
      <c r="F75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  <row r="91" spans="4:6" ht="12.75">
      <c r="D91"/>
      <c r="E91"/>
      <c r="F91"/>
    </row>
    <row r="92" spans="4:6" ht="12.75">
      <c r="D92"/>
      <c r="E92"/>
      <c r="F92"/>
    </row>
    <row r="93" spans="4:6" ht="12.75">
      <c r="D93"/>
      <c r="E93"/>
      <c r="F93"/>
    </row>
    <row r="94" spans="4:6" ht="12.75">
      <c r="D94"/>
      <c r="E94"/>
      <c r="F94"/>
    </row>
    <row r="95" spans="4:6" ht="12.75">
      <c r="D95"/>
      <c r="E95"/>
      <c r="F95"/>
    </row>
    <row r="96" spans="4:6" ht="12.75">
      <c r="D96"/>
      <c r="E96"/>
      <c r="F96"/>
    </row>
    <row r="97" spans="4:6" ht="12.75">
      <c r="D97"/>
      <c r="E97"/>
      <c r="F97"/>
    </row>
    <row r="98" spans="4:6" ht="12.75">
      <c r="D98"/>
      <c r="E98"/>
      <c r="F98"/>
    </row>
    <row r="99" spans="4:6" ht="12.75">
      <c r="D99"/>
      <c r="E99"/>
      <c r="F99"/>
    </row>
    <row r="100" spans="4:6" ht="12.75">
      <c r="D100"/>
      <c r="E100"/>
      <c r="F100"/>
    </row>
    <row r="101" spans="4:6" ht="12.75">
      <c r="D101"/>
      <c r="E101"/>
      <c r="F101"/>
    </row>
    <row r="102" spans="4:6" ht="12.75">
      <c r="D102"/>
      <c r="E102"/>
      <c r="F102"/>
    </row>
  </sheetData>
  <sheetProtection/>
  <mergeCells count="6">
    <mergeCell ref="A1:M1"/>
    <mergeCell ref="E2:F2"/>
    <mergeCell ref="G2:H2"/>
    <mergeCell ref="I2:J2"/>
    <mergeCell ref="K2:L2"/>
    <mergeCell ref="M2:N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9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28125" style="3" bestFit="1" customWidth="1"/>
    <col min="2" max="2" width="29.421875" style="0" bestFit="1" customWidth="1"/>
    <col min="3" max="3" width="28.57421875" style="4" customWidth="1"/>
    <col min="4" max="4" width="15.421875" style="4" customWidth="1"/>
    <col min="5" max="5" width="15.8515625" style="0" customWidth="1"/>
    <col min="9" max="9" width="7.421875" style="0" customWidth="1"/>
  </cols>
  <sheetData>
    <row r="1" spans="1:253" s="1" customFormat="1" ht="33" customHeight="1" thickBot="1">
      <c r="A1" s="53" t="s">
        <v>19</v>
      </c>
      <c r="B1" s="54"/>
      <c r="C1" s="54"/>
      <c r="D1" s="54"/>
      <c r="E1" s="54"/>
      <c r="F1" s="54"/>
      <c r="IS1"/>
    </row>
    <row r="2" spans="1:252" s="2" customFormat="1" ht="32.25" customHeight="1" thickBot="1">
      <c r="A2" s="32" t="s">
        <v>18</v>
      </c>
      <c r="B2" s="6" t="s">
        <v>0</v>
      </c>
      <c r="C2" s="6" t="s">
        <v>2</v>
      </c>
      <c r="D2" s="8" t="s">
        <v>9</v>
      </c>
      <c r="E2" s="12" t="s">
        <v>10</v>
      </c>
      <c r="F2" s="12" t="s">
        <v>11</v>
      </c>
      <c r="G2" s="68" t="s">
        <v>86</v>
      </c>
      <c r="H2" s="68" t="s">
        <v>87</v>
      </c>
      <c r="I2" s="2" t="s">
        <v>88</v>
      </c>
      <c r="IR2"/>
    </row>
    <row r="3" spans="1:10" ht="12.75">
      <c r="A3" s="33">
        <f>RANK(J3,J$3:J$52,0)</f>
        <v>1</v>
      </c>
      <c r="B3" s="16" t="str">
        <f>'Štartová listina ženy'!B11&amp;" "&amp;'Štartová listina ženy'!C11</f>
        <v>Lucia Hrozová</v>
      </c>
      <c r="C3" s="84" t="s">
        <v>102</v>
      </c>
      <c r="D3" s="9">
        <v>17</v>
      </c>
      <c r="E3" s="13">
        <v>15</v>
      </c>
      <c r="F3" s="38">
        <f>SUM(D3+E3)</f>
        <v>32</v>
      </c>
      <c r="G3" s="9">
        <v>3.17</v>
      </c>
      <c r="H3" s="9">
        <v>2.33</v>
      </c>
      <c r="I3">
        <f>G3+H3</f>
        <v>5.5</v>
      </c>
      <c r="J3">
        <f>F3-(G3+H3)/1000</f>
        <v>31.9945</v>
      </c>
    </row>
    <row r="4" spans="1:10" ht="12.75">
      <c r="A4" s="33">
        <f>RANK(J4,J$3:J$52,0)</f>
        <v>2</v>
      </c>
      <c r="B4" s="16" t="str">
        <f>'Štartová listina ženy'!B4&amp;" "&amp;'Štartová listina ženy'!C4</f>
        <v>Maťa Ballová</v>
      </c>
      <c r="C4" s="37" t="str">
        <f>'Štartová listina ženy'!D4</f>
        <v>Aupeak</v>
      </c>
      <c r="D4" s="9">
        <v>17</v>
      </c>
      <c r="E4" s="14">
        <v>15</v>
      </c>
      <c r="F4" s="14">
        <f>SUM(D4+E4)</f>
        <v>32</v>
      </c>
      <c r="G4" s="9">
        <v>5.18</v>
      </c>
      <c r="H4" s="9">
        <v>3.45</v>
      </c>
      <c r="I4">
        <f>G4+H4</f>
        <v>8.629999999999999</v>
      </c>
      <c r="J4">
        <f>F4-(G4+H4)/1000</f>
        <v>31.99137</v>
      </c>
    </row>
    <row r="5" spans="1:10" ht="12.75">
      <c r="A5" s="33">
        <f>RANK(J5,J$3:J$52,0)</f>
        <v>3</v>
      </c>
      <c r="B5" s="16" t="str">
        <f>'Štartová listina ženy'!B5&amp;" "&amp;'Štartová listina ženy'!C5</f>
        <v>Martina Kratochvílová</v>
      </c>
      <c r="C5" s="37" t="str">
        <f>'Štartová listina ženy'!D5</f>
        <v>Lokomotíva Brno</v>
      </c>
      <c r="D5" s="9">
        <v>16.99</v>
      </c>
      <c r="E5" s="14">
        <v>15</v>
      </c>
      <c r="F5" s="14">
        <f>SUM(D5+E5)</f>
        <v>31.99</v>
      </c>
      <c r="G5" s="9">
        <v>3.08</v>
      </c>
      <c r="H5" s="9">
        <v>2.48</v>
      </c>
      <c r="I5">
        <f>G5+H5</f>
        <v>5.5600000000000005</v>
      </c>
      <c r="J5">
        <f>F5-(G5+H5)/1000</f>
        <v>31.98444</v>
      </c>
    </row>
    <row r="6" spans="1:10" ht="12.75">
      <c r="A6" s="33">
        <f>RANK(J6,J$3:J$52,0)</f>
        <v>4</v>
      </c>
      <c r="B6" s="16" t="str">
        <f>'Štartová listina ženy'!B7&amp;" "&amp;'Štartová listina ženy'!C7</f>
        <v>Zuzka Vivodíkova</v>
      </c>
      <c r="C6" s="37" t="str">
        <f>'Štartová listina ženy'!D7</f>
        <v>HK Hoerc</v>
      </c>
      <c r="D6" s="9">
        <v>10</v>
      </c>
      <c r="E6" s="14">
        <v>15</v>
      </c>
      <c r="F6" s="14">
        <f>SUM(D6+E6)</f>
        <v>25</v>
      </c>
      <c r="G6" s="9">
        <v>4.06</v>
      </c>
      <c r="H6" s="9">
        <v>5.08</v>
      </c>
      <c r="I6">
        <f>G6+H6</f>
        <v>9.14</v>
      </c>
      <c r="J6">
        <f>F6-(G6+H6)/1000</f>
        <v>24.99086</v>
      </c>
    </row>
    <row r="7" spans="1:10" ht="12.75">
      <c r="A7" s="85">
        <f>RANK(J7,J$3:J$52,0)</f>
        <v>5</v>
      </c>
      <c r="B7" s="55" t="str">
        <f>'Štartová listina ženy'!B10&amp;" "&amp;'Štartová listina ženy'!C10</f>
        <v>Šárka Tesková</v>
      </c>
      <c r="C7" s="86" t="s">
        <v>102</v>
      </c>
      <c r="D7" s="34">
        <v>2</v>
      </c>
      <c r="E7" s="36">
        <v>15</v>
      </c>
      <c r="F7" s="36">
        <f>SUM(D7+E7)</f>
        <v>17</v>
      </c>
      <c r="G7" s="34">
        <v>0.16</v>
      </c>
      <c r="H7" s="34">
        <v>5.23</v>
      </c>
      <c r="I7">
        <f>G7+H7</f>
        <v>5.390000000000001</v>
      </c>
      <c r="J7">
        <f>F7-(G7+H7)/1000</f>
        <v>16.99461</v>
      </c>
    </row>
    <row r="8" spans="1:10" ht="13.5" thickBot="1">
      <c r="A8" s="88">
        <f>RANK(J8,J$3:J$52,0)</f>
        <v>6</v>
      </c>
      <c r="B8" s="18" t="str">
        <f>'Štartová listina ženy'!B8&amp;" "&amp;'Štartová listina ženy'!C8</f>
        <v>Mária Šoltésová</v>
      </c>
      <c r="C8" s="89" t="s">
        <v>102</v>
      </c>
      <c r="D8" s="19">
        <v>2</v>
      </c>
      <c r="E8" s="90">
        <v>15</v>
      </c>
      <c r="F8" s="90">
        <f>SUM(D8+E8)</f>
        <v>17</v>
      </c>
      <c r="G8" s="19">
        <v>0.16</v>
      </c>
      <c r="H8" s="19">
        <v>5.25</v>
      </c>
      <c r="I8" s="91">
        <f>G8+H8</f>
        <v>5.41</v>
      </c>
      <c r="J8" s="91">
        <f>F8-(G8+H8)/1000</f>
        <v>16.99459</v>
      </c>
    </row>
    <row r="9" spans="1:10" ht="12.75">
      <c r="A9" s="33">
        <f>RANK(J9,J$3:J$52,0)</f>
        <v>7</v>
      </c>
      <c r="B9" s="17" t="str">
        <f>'Štartová listina ženy'!B6&amp;" "&amp;'Štartová listina ženy'!C6</f>
        <v>Eva Schoneckerová Kováčová </v>
      </c>
      <c r="C9" s="87">
        <f>'Štartová listina ženy'!D6</f>
        <v>0</v>
      </c>
      <c r="D9" s="10">
        <v>3</v>
      </c>
      <c r="E9" s="10">
        <v>14</v>
      </c>
      <c r="F9" s="10">
        <f>SUM(D9+E9)</f>
        <v>17</v>
      </c>
      <c r="G9" s="10">
        <v>1.42</v>
      </c>
      <c r="H9" s="10">
        <v>7.55</v>
      </c>
      <c r="I9">
        <f>G9+H9</f>
        <v>8.969999999999999</v>
      </c>
      <c r="J9">
        <f>F9-(G9+H9)/1000</f>
        <v>16.99103</v>
      </c>
    </row>
    <row r="10" spans="1:10" ht="12.75">
      <c r="A10" s="33">
        <f>RANK(J10,J$3:J$52,0)</f>
        <v>8</v>
      </c>
      <c r="B10" s="16" t="str">
        <f>'Štartová listina ženy'!B9&amp;" "&amp;'Štartová listina ženy'!C9</f>
        <v>Klára Hassmanová</v>
      </c>
      <c r="C10" s="84" t="s">
        <v>102</v>
      </c>
      <c r="D10" s="9">
        <v>2</v>
      </c>
      <c r="E10" s="9">
        <v>10</v>
      </c>
      <c r="F10" s="9">
        <f>SUM(D10+E10)</f>
        <v>12</v>
      </c>
      <c r="G10" s="9">
        <v>0.16</v>
      </c>
      <c r="H10" s="9">
        <v>3.23</v>
      </c>
      <c r="I10">
        <f>G10+H10</f>
        <v>3.39</v>
      </c>
      <c r="J10">
        <f>F10-(G10+H10)/1000</f>
        <v>11.99661</v>
      </c>
    </row>
    <row r="11" spans="1:6" ht="12.75">
      <c r="A11" s="20"/>
      <c r="B11" s="56"/>
      <c r="C11" s="57"/>
      <c r="D11" s="20"/>
      <c r="E11" s="20"/>
      <c r="F11" s="20"/>
    </row>
    <row r="12" spans="1:6" ht="12.75">
      <c r="A12" s="20"/>
      <c r="B12" s="56"/>
      <c r="C12" s="57"/>
      <c r="D12" s="20"/>
      <c r="E12" s="20"/>
      <c r="F12" s="20"/>
    </row>
    <row r="13" spans="1:6" ht="12.75">
      <c r="A13" s="20"/>
      <c r="B13" s="56"/>
      <c r="C13" s="57"/>
      <c r="D13" s="20"/>
      <c r="E13" s="20"/>
      <c r="F13" s="20"/>
    </row>
    <row r="14" spans="1:6" ht="12.75">
      <c r="A14" s="20"/>
      <c r="B14" s="56"/>
      <c r="C14" s="57"/>
      <c r="D14" s="20"/>
      <c r="E14" s="20"/>
      <c r="F14" s="20"/>
    </row>
    <row r="15" spans="1:6" ht="12.75">
      <c r="A15" s="20"/>
      <c r="B15" s="56"/>
      <c r="C15" s="57"/>
      <c r="D15" s="20"/>
      <c r="E15" s="20"/>
      <c r="F15" s="20"/>
    </row>
    <row r="16" spans="1:6" ht="12.75">
      <c r="A16" s="20"/>
      <c r="B16" s="56"/>
      <c r="C16" s="57"/>
      <c r="D16" s="20"/>
      <c r="E16" s="20"/>
      <c r="F16" s="20"/>
    </row>
    <row r="17" spans="1:6" ht="12.75">
      <c r="A17" s="20"/>
      <c r="B17" s="56"/>
      <c r="C17" s="57"/>
      <c r="D17" s="20"/>
      <c r="E17" s="20"/>
      <c r="F17" s="20"/>
    </row>
    <row r="18" spans="1:6" ht="12.75">
      <c r="A18" s="20"/>
      <c r="B18" s="56"/>
      <c r="C18" s="57"/>
      <c r="D18" s="20"/>
      <c r="E18" s="20"/>
      <c r="F18" s="20"/>
    </row>
    <row r="19" spans="1:6" ht="12.75">
      <c r="A19" s="20"/>
      <c r="B19" s="56"/>
      <c r="C19" s="57"/>
      <c r="D19" s="20"/>
      <c r="E19" s="20"/>
      <c r="F19" s="20"/>
    </row>
    <row r="20" spans="1:6" ht="12.75">
      <c r="A20" s="20"/>
      <c r="B20" s="56"/>
      <c r="C20" s="57"/>
      <c r="D20" s="20"/>
      <c r="E20" s="20"/>
      <c r="F20" s="20"/>
    </row>
    <row r="21" spans="1:6" ht="12.75">
      <c r="A21" s="20"/>
      <c r="B21" s="56"/>
      <c r="C21" s="57"/>
      <c r="D21" s="20"/>
      <c r="E21" s="20"/>
      <c r="F21" s="20"/>
    </row>
    <row r="22" spans="1:6" ht="12.75">
      <c r="A22" s="20"/>
      <c r="B22" s="56"/>
      <c r="C22" s="57"/>
      <c r="D22" s="20"/>
      <c r="E22" s="20"/>
      <c r="F22" s="20"/>
    </row>
    <row r="23" spans="1:6" ht="12.75">
      <c r="A23" s="20"/>
      <c r="B23" s="56"/>
      <c r="C23" s="57"/>
      <c r="D23" s="20"/>
      <c r="E23" s="20"/>
      <c r="F23" s="20"/>
    </row>
    <row r="24" spans="1:6" ht="12.75">
      <c r="A24" s="20"/>
      <c r="B24" s="56"/>
      <c r="C24" s="57"/>
      <c r="D24" s="20"/>
      <c r="E24" s="20"/>
      <c r="F24" s="20"/>
    </row>
    <row r="25" spans="1:6" ht="12.75">
      <c r="A25" s="20"/>
      <c r="B25" s="56"/>
      <c r="C25" s="57"/>
      <c r="D25" s="20"/>
      <c r="E25" s="20"/>
      <c r="F25" s="20"/>
    </row>
    <row r="26" spans="1:6" ht="12.75">
      <c r="A26" s="20"/>
      <c r="B26" s="56"/>
      <c r="C26" s="57"/>
      <c r="D26" s="20"/>
      <c r="E26" s="20"/>
      <c r="F26" s="20"/>
    </row>
    <row r="27" spans="1:6" ht="12.75">
      <c r="A27" s="20"/>
      <c r="B27" s="56"/>
      <c r="C27" s="57"/>
      <c r="D27" s="20"/>
      <c r="E27" s="20"/>
      <c r="F27" s="20"/>
    </row>
    <row r="28" spans="1:6" ht="12.75">
      <c r="A28" s="20"/>
      <c r="B28" s="56"/>
      <c r="C28" s="57"/>
      <c r="D28" s="20"/>
      <c r="E28" s="20"/>
      <c r="F28" s="20"/>
    </row>
    <row r="29" spans="1:6" ht="12.75">
      <c r="A29" s="20"/>
      <c r="B29" s="56"/>
      <c r="C29" s="57"/>
      <c r="D29" s="20"/>
      <c r="E29" s="20"/>
      <c r="F29" s="20"/>
    </row>
    <row r="30" spans="1:6" ht="12.75">
      <c r="A30" s="20"/>
      <c r="B30" s="56"/>
      <c r="C30" s="57"/>
      <c r="D30" s="20"/>
      <c r="E30" s="20"/>
      <c r="F30" s="20"/>
    </row>
    <row r="31" spans="1:6" ht="12.75">
      <c r="A31" s="20"/>
      <c r="B31" s="56"/>
      <c r="C31" s="57"/>
      <c r="D31" s="20"/>
      <c r="E31" s="20"/>
      <c r="F31" s="20"/>
    </row>
    <row r="32" spans="1:6" ht="12.75">
      <c r="A32" s="20"/>
      <c r="B32" s="56"/>
      <c r="C32" s="57"/>
      <c r="D32" s="20"/>
      <c r="E32" s="20"/>
      <c r="F32" s="20"/>
    </row>
    <row r="33" spans="1:6" ht="12.75">
      <c r="A33" s="20"/>
      <c r="B33" s="56"/>
      <c r="C33" s="57"/>
      <c r="D33" s="20"/>
      <c r="E33" s="20"/>
      <c r="F33" s="20"/>
    </row>
    <row r="34" spans="1:6" ht="12.75">
      <c r="A34" s="20"/>
      <c r="B34" s="56"/>
      <c r="C34" s="57"/>
      <c r="D34" s="20"/>
      <c r="E34" s="20"/>
      <c r="F34" s="20"/>
    </row>
    <row r="35" spans="1:6" ht="12.75">
      <c r="A35" s="20"/>
      <c r="B35" s="56"/>
      <c r="C35" s="57"/>
      <c r="D35" s="20"/>
      <c r="E35" s="20"/>
      <c r="F35" s="20"/>
    </row>
    <row r="36" spans="1:6" ht="12.75">
      <c r="A36" s="20"/>
      <c r="B36" s="56"/>
      <c r="C36" s="57"/>
      <c r="D36" s="20"/>
      <c r="E36" s="20"/>
      <c r="F36" s="20"/>
    </row>
    <row r="37" spans="1:6" ht="12.75">
      <c r="A37" s="20"/>
      <c r="B37" s="56"/>
      <c r="C37" s="57"/>
      <c r="D37" s="20"/>
      <c r="E37" s="20"/>
      <c r="F37" s="20"/>
    </row>
    <row r="38" spans="1:6" ht="12.75">
      <c r="A38" s="20"/>
      <c r="B38" s="56"/>
      <c r="C38" s="57"/>
      <c r="D38" s="20"/>
      <c r="E38" s="20"/>
      <c r="F38" s="20"/>
    </row>
    <row r="39" spans="1:6" ht="12.75">
      <c r="A39" s="20"/>
      <c r="B39" s="56"/>
      <c r="C39" s="57"/>
      <c r="D39" s="20"/>
      <c r="E39" s="20"/>
      <c r="F39" s="20"/>
    </row>
    <row r="40" spans="1:6" ht="12.75">
      <c r="A40" s="20"/>
      <c r="B40" s="56"/>
      <c r="C40" s="57"/>
      <c r="D40" s="20"/>
      <c r="E40" s="20"/>
      <c r="F40" s="20"/>
    </row>
    <row r="41" spans="1:6" ht="12.75">
      <c r="A41" s="20"/>
      <c r="B41" s="56"/>
      <c r="C41" s="57"/>
      <c r="D41" s="20"/>
      <c r="E41" s="20"/>
      <c r="F41" s="20"/>
    </row>
    <row r="42" spans="1:6" ht="12.75">
      <c r="A42" s="20"/>
      <c r="B42" s="56"/>
      <c r="C42" s="57"/>
      <c r="D42" s="20"/>
      <c r="E42" s="20"/>
      <c r="F42" s="20"/>
    </row>
    <row r="43" spans="1:6" ht="12.75">
      <c r="A43" s="20"/>
      <c r="B43" s="56"/>
      <c r="C43" s="57"/>
      <c r="D43" s="20"/>
      <c r="E43" s="20"/>
      <c r="F43" s="20"/>
    </row>
    <row r="44" spans="1:6" ht="12.75">
      <c r="A44" s="20"/>
      <c r="B44" s="56"/>
      <c r="C44" s="57"/>
      <c r="D44" s="20"/>
      <c r="E44" s="20"/>
      <c r="F44" s="20"/>
    </row>
    <row r="45" spans="1:6" ht="12.75">
      <c r="A45" s="20"/>
      <c r="B45" s="56"/>
      <c r="C45" s="57"/>
      <c r="D45" s="20"/>
      <c r="E45" s="20"/>
      <c r="F45" s="20"/>
    </row>
    <row r="46" spans="1:6" ht="12.75">
      <c r="A46" s="20"/>
      <c r="B46" s="56"/>
      <c r="C46" s="57"/>
      <c r="D46" s="20"/>
      <c r="E46" s="20"/>
      <c r="F46" s="20"/>
    </row>
    <row r="47" spans="1:6" ht="12.75">
      <c r="A47" s="20"/>
      <c r="B47" s="56"/>
      <c r="C47" s="57"/>
      <c r="D47" s="20"/>
      <c r="E47" s="20"/>
      <c r="F47" s="20"/>
    </row>
    <row r="48" spans="1:6" ht="12.75">
      <c r="A48" s="20"/>
      <c r="B48" s="56"/>
      <c r="C48" s="57"/>
      <c r="D48" s="20"/>
      <c r="E48" s="20"/>
      <c r="F48" s="20"/>
    </row>
    <row r="49" spans="1:6" ht="12.75">
      <c r="A49" s="20"/>
      <c r="B49" s="56"/>
      <c r="C49" s="57"/>
      <c r="D49" s="20"/>
      <c r="E49" s="20"/>
      <c r="F49" s="20"/>
    </row>
    <row r="50" spans="1:6" ht="12.75">
      <c r="A50" s="20"/>
      <c r="B50" s="56"/>
      <c r="C50" s="57"/>
      <c r="D50" s="20"/>
      <c r="E50" s="20"/>
      <c r="F50" s="20"/>
    </row>
    <row r="51" spans="1:6" ht="12.75">
      <c r="A51" s="20"/>
      <c r="B51" s="56"/>
      <c r="C51" s="57"/>
      <c r="D51" s="20"/>
      <c r="E51" s="20"/>
      <c r="F51" s="20"/>
    </row>
    <row r="52" spans="1:6" ht="12.75">
      <c r="A52" s="20"/>
      <c r="B52" s="56"/>
      <c r="C52" s="57"/>
      <c r="D52" s="20"/>
      <c r="E52" s="20"/>
      <c r="F52" s="20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spans="3:4" ht="12.75">
      <c r="C86"/>
      <c r="D86"/>
    </row>
    <row r="87" spans="3:4" ht="12.75">
      <c r="C87"/>
      <c r="D87"/>
    </row>
    <row r="88" spans="3:4" ht="12.75">
      <c r="C88"/>
      <c r="D88"/>
    </row>
    <row r="89" spans="3:4" ht="12.75">
      <c r="C89"/>
      <c r="D89"/>
    </row>
    <row r="90" spans="3:4" ht="12.75">
      <c r="C90"/>
      <c r="D90"/>
    </row>
    <row r="91" spans="3:4" ht="12.75">
      <c r="C91"/>
      <c r="D91"/>
    </row>
    <row r="92" spans="3:4" ht="12.75">
      <c r="C92"/>
      <c r="D92"/>
    </row>
    <row r="93" spans="3:4" ht="12.75">
      <c r="C93"/>
      <c r="D93"/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8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28125" style="3" bestFit="1" customWidth="1"/>
    <col min="2" max="2" width="17.7109375" style="0" bestFit="1" customWidth="1"/>
    <col min="3" max="3" width="38.421875" style="4" bestFit="1" customWidth="1"/>
    <col min="4" max="4" width="11.7109375" style="4" customWidth="1"/>
    <col min="5" max="5" width="7.28125" style="4" customWidth="1"/>
    <col min="6" max="7" width="7.28125" style="0" customWidth="1"/>
  </cols>
  <sheetData>
    <row r="1" spans="1:253" s="1" customFormat="1" ht="47.25" customHeight="1" thickBot="1">
      <c r="A1" s="118" t="s">
        <v>4</v>
      </c>
      <c r="B1" s="119"/>
      <c r="C1" s="119"/>
      <c r="D1" s="119"/>
      <c r="E1" s="119"/>
      <c r="F1" s="119"/>
      <c r="G1" s="120"/>
      <c r="IS1"/>
    </row>
    <row r="2" spans="1:252" s="2" customFormat="1" ht="32.25" customHeight="1" thickBot="1">
      <c r="A2" s="121" t="s">
        <v>1</v>
      </c>
      <c r="B2" s="121" t="s">
        <v>0</v>
      </c>
      <c r="C2" s="122" t="s">
        <v>2</v>
      </c>
      <c r="D2" s="122" t="s">
        <v>12</v>
      </c>
      <c r="E2" s="123" t="s">
        <v>3</v>
      </c>
      <c r="F2" s="124"/>
      <c r="G2" s="125"/>
      <c r="IR2"/>
    </row>
    <row r="3" spans="1:7" s="7" customFormat="1" ht="13.5" thickBot="1">
      <c r="A3" s="126">
        <f>RANK(G3,G$3:G$10,0)</f>
        <v>1</v>
      </c>
      <c r="B3" s="127" t="str">
        <f>'Výsledky kval. muži'!C4</f>
        <v>Juraj Švingál</v>
      </c>
      <c r="C3" s="127" t="str">
        <f>'Výsledky kval. muži'!D4</f>
        <v>HK ABC Bratislava, ABC Food Machinery</v>
      </c>
      <c r="D3" s="128">
        <f>'Výsledky kval. muži'!O4</f>
        <v>68.8559</v>
      </c>
      <c r="E3" s="129">
        <v>22</v>
      </c>
      <c r="F3" s="129">
        <v>11.2</v>
      </c>
      <c r="G3" s="130">
        <f>E3-F3/100</f>
        <v>21.888</v>
      </c>
    </row>
    <row r="4" spans="1:7" ht="13.5" thickBot="1">
      <c r="A4" s="126">
        <f>RANK(G4,G$3:G$10,0)</f>
        <v>2</v>
      </c>
      <c r="B4" s="127" t="str">
        <f>'Výsledky kval. muži'!C5</f>
        <v>Lukáš Pálka</v>
      </c>
      <c r="C4" s="127" t="str">
        <f>'Výsledky kval. muži'!D5</f>
        <v>Lokomotíva Brno</v>
      </c>
      <c r="D4" s="128">
        <f>'Výsledky kval. muži'!O5</f>
        <v>68.8518</v>
      </c>
      <c r="E4" s="131">
        <v>21</v>
      </c>
      <c r="F4" s="131">
        <v>13.54</v>
      </c>
      <c r="G4" s="132">
        <f>E4-F4/100</f>
        <v>20.8646</v>
      </c>
    </row>
    <row r="5" spans="1:7" ht="13.5" thickBot="1">
      <c r="A5" s="126">
        <f>RANK(G5,G$3:G$10,0)</f>
        <v>3</v>
      </c>
      <c r="B5" s="127" t="str">
        <f>'Výsledky kval. muži'!C7</f>
        <v>Mirek Matejec</v>
      </c>
      <c r="C5" s="127" t="str">
        <f>'Výsledky kval. muži'!D7</f>
        <v>Krkavka, SBS</v>
      </c>
      <c r="D5" s="128">
        <f>'Výsledky kval. muži'!O7</f>
        <v>67.8736</v>
      </c>
      <c r="E5" s="131">
        <v>15</v>
      </c>
      <c r="F5" s="131">
        <v>6.49</v>
      </c>
      <c r="G5" s="132">
        <f>E5-F5/100</f>
        <v>14.9351</v>
      </c>
    </row>
    <row r="6" spans="1:7" ht="13.5" thickBot="1">
      <c r="A6" s="126">
        <f>RANK(G6,G$3:G$10,0)</f>
        <v>4</v>
      </c>
      <c r="B6" s="127" t="str">
        <f>'Výsledky kval. muži'!C8</f>
        <v>Georg Santner</v>
      </c>
      <c r="C6" s="127" t="str">
        <f>'Výsledky kval. muži'!D8</f>
        <v>5cplus</v>
      </c>
      <c r="D6" s="128">
        <f>'Výsledky kval. muži'!O8</f>
        <v>65.8635</v>
      </c>
      <c r="E6" s="131">
        <v>12</v>
      </c>
      <c r="F6" s="131">
        <v>6.5</v>
      </c>
      <c r="G6" s="132">
        <f>E6-F6/100</f>
        <v>11.935</v>
      </c>
    </row>
    <row r="7" spans="1:7" ht="13.5" thickBot="1">
      <c r="A7" s="126">
        <f>RANK(G7,G$3:G$10,0)</f>
        <v>5</v>
      </c>
      <c r="B7" s="127" t="str">
        <f>'Výsledky kval. muži'!C10</f>
        <v>Georg Lehner</v>
      </c>
      <c r="C7" s="127" t="str">
        <f>'Výsledky kval. muži'!D10</f>
        <v>5cplus</v>
      </c>
      <c r="D7" s="128">
        <f>'Výsledky kval. muži'!O10</f>
        <v>64.8545</v>
      </c>
      <c r="E7" s="131">
        <v>10</v>
      </c>
      <c r="F7" s="131">
        <v>5.25</v>
      </c>
      <c r="G7" s="132">
        <f>E7-F7/100</f>
        <v>9.9475</v>
      </c>
    </row>
    <row r="8" spans="1:7" ht="13.5" thickBot="1">
      <c r="A8" s="126">
        <f>RANK(G8,G$3:G$10,0)</f>
        <v>6</v>
      </c>
      <c r="B8" s="127" t="str">
        <f>'Výsledky kval. muži'!C3</f>
        <v>Pepo Leško</v>
      </c>
      <c r="C8" s="127" t="str">
        <f>'Výsledky kval. muži'!D3</f>
        <v>HK ABC Bratislava, ABC Food Machinery</v>
      </c>
      <c r="D8" s="128">
        <f>'Výsledky kval. muži'!O3</f>
        <v>68.8914</v>
      </c>
      <c r="E8" s="131">
        <v>9</v>
      </c>
      <c r="F8" s="131">
        <v>3.5</v>
      </c>
      <c r="G8" s="132">
        <f>E8-F8/100</f>
        <v>8.965</v>
      </c>
    </row>
    <row r="9" spans="1:7" ht="13.5" thickBot="1">
      <c r="A9" s="126">
        <f>RANK(G9,G$3:G$10,0)</f>
        <v>7</v>
      </c>
      <c r="B9" s="127" t="str">
        <f>'Výsledky kval. muži'!C9</f>
        <v>Rupert Huber</v>
      </c>
      <c r="C9" s="127" t="str">
        <f>'Výsledky kval. muži'!D9</f>
        <v>5cplus</v>
      </c>
      <c r="D9" s="128">
        <f>'Výsledky kval. muži'!O9</f>
        <v>65.8387</v>
      </c>
      <c r="E9" s="131">
        <v>8</v>
      </c>
      <c r="F9" s="131">
        <v>4.46</v>
      </c>
      <c r="G9" s="132">
        <f>E9-F9/100</f>
        <v>7.9554</v>
      </c>
    </row>
    <row r="10" spans="1:7" ht="13.5" thickBot="1">
      <c r="A10" s="126">
        <f>RANK(G10,G$3:G$10,0)</f>
        <v>8</v>
      </c>
      <c r="B10" s="127" t="str">
        <f>'Výsledky kval. muži'!C6</f>
        <v>Radek Lienerth</v>
      </c>
      <c r="C10" s="127" t="str">
        <f>'Výsledky kval. muži'!D6</f>
        <v>Lokomotíva Brno</v>
      </c>
      <c r="D10" s="128">
        <f>'Výsledky kval. muži'!O6</f>
        <v>68.8506</v>
      </c>
      <c r="E10" s="131">
        <v>4</v>
      </c>
      <c r="F10" s="133">
        <v>6.03</v>
      </c>
      <c r="G10" s="134">
        <f>E10-F10/100</f>
        <v>3.9397</v>
      </c>
    </row>
    <row r="11" spans="1:5" ht="12.75">
      <c r="A11" s="20"/>
      <c r="B11" s="35"/>
      <c r="C11" s="20"/>
      <c r="D11" s="20"/>
      <c r="E11" s="20"/>
    </row>
    <row r="12" spans="1:5" ht="12.75">
      <c r="A12" s="20"/>
      <c r="B12" s="20"/>
      <c r="C12" s="20"/>
      <c r="D12" s="20"/>
      <c r="E12" s="20"/>
    </row>
    <row r="13" spans="1:5" ht="12.75">
      <c r="A13" s="20"/>
      <c r="B13" s="20"/>
      <c r="C13" s="20"/>
      <c r="D13" s="20"/>
      <c r="E13" s="20"/>
    </row>
    <row r="14" spans="1:5" ht="12.75">
      <c r="A14" s="20"/>
      <c r="B14" s="20"/>
      <c r="C14" s="20"/>
      <c r="D14" s="20"/>
      <c r="E14" s="20"/>
    </row>
    <row r="15" spans="1:5" ht="12.75">
      <c r="A15" s="20"/>
      <c r="B15" s="20"/>
      <c r="C15" s="20"/>
      <c r="D15" s="20"/>
      <c r="E15" s="20"/>
    </row>
    <row r="16" spans="1:5" ht="12.75">
      <c r="A16" s="20"/>
      <c r="B16" s="20"/>
      <c r="C16" s="20"/>
      <c r="D16" s="20"/>
      <c r="E16" s="20"/>
    </row>
    <row r="17" spans="1:5" ht="12.75">
      <c r="A17" s="20"/>
      <c r="B17" s="20"/>
      <c r="C17" s="20"/>
      <c r="D17" s="20"/>
      <c r="E17" s="20"/>
    </row>
    <row r="18" spans="1:5" ht="12.75">
      <c r="A18" s="20"/>
      <c r="B18" s="20"/>
      <c r="C18" s="20"/>
      <c r="D18" s="20"/>
      <c r="E18" s="20"/>
    </row>
    <row r="19" spans="1:5" ht="12.75">
      <c r="A19" s="20"/>
      <c r="B19" s="20"/>
      <c r="C19" s="20"/>
      <c r="D19" s="20"/>
      <c r="E19" s="20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  <row r="54" spans="3:5" ht="12.75">
      <c r="C54"/>
      <c r="D54"/>
      <c r="E54"/>
    </row>
    <row r="55" spans="3:5" ht="12.75">
      <c r="C55"/>
      <c r="D55"/>
      <c r="E55"/>
    </row>
    <row r="56" spans="3:5" ht="12.75"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3:5" ht="12.75">
      <c r="C59"/>
      <c r="D59"/>
      <c r="E59"/>
    </row>
    <row r="60" spans="3:5" ht="12.75">
      <c r="C60"/>
      <c r="D60"/>
      <c r="E60"/>
    </row>
    <row r="61" spans="3:5" ht="12.75">
      <c r="C61"/>
      <c r="D61"/>
      <c r="E61"/>
    </row>
    <row r="62" spans="3:5" ht="12.75">
      <c r="C62"/>
      <c r="D62"/>
      <c r="E62"/>
    </row>
    <row r="63" spans="3:5" ht="12.75">
      <c r="C63"/>
      <c r="D63"/>
      <c r="E63"/>
    </row>
    <row r="64" spans="3:5" ht="12.75">
      <c r="C64"/>
      <c r="D64"/>
      <c r="E64"/>
    </row>
    <row r="65" spans="3:5" ht="12.75">
      <c r="C65"/>
      <c r="D65"/>
      <c r="E65"/>
    </row>
    <row r="66" spans="3:5" ht="12.75">
      <c r="C66"/>
      <c r="D66"/>
      <c r="E66"/>
    </row>
    <row r="67" spans="3:5" ht="12.75">
      <c r="C67"/>
      <c r="D67"/>
      <c r="E67"/>
    </row>
    <row r="68" spans="3:5" ht="12.75">
      <c r="C68"/>
      <c r="D68"/>
      <c r="E68"/>
    </row>
    <row r="69" spans="3:5" ht="12.75">
      <c r="C69"/>
      <c r="D69"/>
      <c r="E69"/>
    </row>
    <row r="70" spans="3:5" ht="12.75">
      <c r="C70"/>
      <c r="D70"/>
      <c r="E70"/>
    </row>
    <row r="71" spans="3:5" ht="12.75">
      <c r="C71"/>
      <c r="D71"/>
      <c r="E71"/>
    </row>
    <row r="72" spans="3:5" ht="12.75">
      <c r="C72"/>
      <c r="D72"/>
      <c r="E72"/>
    </row>
    <row r="73" spans="3:5" ht="12.75">
      <c r="C73"/>
      <c r="D73"/>
      <c r="E73"/>
    </row>
    <row r="74" spans="3:5" ht="12.75">
      <c r="C74"/>
      <c r="D74"/>
      <c r="E74"/>
    </row>
    <row r="75" spans="3:5" ht="12.75">
      <c r="C75"/>
      <c r="D75"/>
      <c r="E75"/>
    </row>
    <row r="76" spans="3:5" ht="12.75">
      <c r="C76"/>
      <c r="D76"/>
      <c r="E76"/>
    </row>
    <row r="77" spans="3:5" ht="12.75">
      <c r="C77"/>
      <c r="D77"/>
      <c r="E77"/>
    </row>
    <row r="78" spans="3:5" ht="12.75">
      <c r="C78"/>
      <c r="D78"/>
      <c r="E78"/>
    </row>
    <row r="79" spans="3:5" ht="12.75">
      <c r="C79"/>
      <c r="D79"/>
      <c r="E79"/>
    </row>
    <row r="80" spans="3:5" ht="12.75">
      <c r="C80"/>
      <c r="D80"/>
      <c r="E80"/>
    </row>
    <row r="81" spans="3:5" ht="12.75">
      <c r="C81"/>
      <c r="D81"/>
      <c r="E81"/>
    </row>
    <row r="82" spans="3:5" ht="12.75">
      <c r="C82"/>
      <c r="D82"/>
      <c r="E82"/>
    </row>
    <row r="83" spans="3:5" ht="12.75">
      <c r="C83"/>
      <c r="D83"/>
      <c r="E83"/>
    </row>
  </sheetData>
  <sheetProtection/>
  <mergeCells count="2">
    <mergeCell ref="A1:F1"/>
    <mergeCell ref="E2:G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73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28125" style="3" bestFit="1" customWidth="1"/>
    <col min="2" max="2" width="23.7109375" style="0" customWidth="1"/>
    <col min="3" max="3" width="33.8515625" style="4" customWidth="1"/>
    <col min="4" max="4" width="11.7109375" style="4" customWidth="1"/>
    <col min="5" max="5" width="7.421875" style="4" customWidth="1"/>
    <col min="6" max="7" width="7.421875" style="0" customWidth="1"/>
  </cols>
  <sheetData>
    <row r="1" spans="1:253" s="1" customFormat="1" ht="47.25" customHeight="1" thickBot="1">
      <c r="A1" s="116" t="s">
        <v>5</v>
      </c>
      <c r="B1" s="117"/>
      <c r="C1" s="117"/>
      <c r="D1" s="117"/>
      <c r="E1" s="117"/>
      <c r="F1" s="117"/>
      <c r="G1" s="117"/>
      <c r="IS1"/>
    </row>
    <row r="2" spans="1:252" s="2" customFormat="1" ht="32.25" customHeight="1" thickBot="1">
      <c r="A2" s="95" t="s">
        <v>1</v>
      </c>
      <c r="B2" s="93" t="s">
        <v>0</v>
      </c>
      <c r="C2" s="93" t="s">
        <v>2</v>
      </c>
      <c r="D2" s="93" t="s">
        <v>12</v>
      </c>
      <c r="E2" s="103" t="s">
        <v>3</v>
      </c>
      <c r="F2" s="104"/>
      <c r="G2" s="109"/>
      <c r="IR2"/>
    </row>
    <row r="3" spans="1:7" s="7" customFormat="1" ht="13.5" thickBot="1">
      <c r="A3" s="5">
        <f>RANK(G3,G$3:G$8,0)</f>
        <v>1</v>
      </c>
      <c r="B3" s="112" t="str">
        <f>'Výsledky kval. ženy'!B3</f>
        <v>Lucia Hrozová</v>
      </c>
      <c r="C3" s="23" t="str">
        <f>'Výsledky kval. ženy'!C3</f>
        <v>Praha</v>
      </c>
      <c r="D3" s="92">
        <f>'Výsledky kval. ženy'!J3</f>
        <v>31.9945</v>
      </c>
      <c r="E3" s="21">
        <v>26</v>
      </c>
      <c r="F3" s="105">
        <v>5.03</v>
      </c>
      <c r="G3" s="114">
        <f>E3-F3/100</f>
        <v>25.9497</v>
      </c>
    </row>
    <row r="4" spans="1:7" s="7" customFormat="1" ht="13.5" thickBot="1">
      <c r="A4" s="5">
        <f>RANK(G4,G$3:G$8,0)</f>
        <v>2</v>
      </c>
      <c r="B4" s="113" t="str">
        <f>'Výsledky kval. ženy'!B5</f>
        <v>Martina Kratochvílová</v>
      </c>
      <c r="C4" s="16" t="str">
        <f>'Výsledky kval. ženy'!C5</f>
        <v>Lokomotíva Brno</v>
      </c>
      <c r="D4" s="94">
        <f>'Výsledky kval. ženy'!J5</f>
        <v>31.98444</v>
      </c>
      <c r="E4" s="22">
        <v>13</v>
      </c>
      <c r="F4" s="106">
        <v>3.08</v>
      </c>
      <c r="G4" s="114">
        <f>E4-F4/100</f>
        <v>12.9692</v>
      </c>
    </row>
    <row r="5" spans="1:7" s="7" customFormat="1" ht="13.5" thickBot="1">
      <c r="A5" s="5">
        <f>RANK(G5,G$3:G$8,0)</f>
        <v>3</v>
      </c>
      <c r="B5" s="113" t="str">
        <f>'Výsledky kval. ženy'!B4</f>
        <v>Maťa Ballová</v>
      </c>
      <c r="C5" s="16" t="str">
        <f>'Výsledky kval. ženy'!C4</f>
        <v>Aupeak</v>
      </c>
      <c r="D5" s="94">
        <f>'Výsledky kval. ženy'!J4</f>
        <v>31.99137</v>
      </c>
      <c r="E5" s="22">
        <v>13</v>
      </c>
      <c r="F5" s="106">
        <v>3.26</v>
      </c>
      <c r="G5" s="114">
        <f>E5-F5/100</f>
        <v>12.9674</v>
      </c>
    </row>
    <row r="6" spans="1:7" s="7" customFormat="1" ht="13.5" thickBot="1">
      <c r="A6" s="5">
        <f>RANK(G6,G$3:G$8,0)</f>
        <v>4</v>
      </c>
      <c r="B6" s="113" t="str">
        <f>'Výsledky kval. ženy'!B7</f>
        <v>Šárka Tesková</v>
      </c>
      <c r="C6" s="16" t="str">
        <f>'Výsledky kval. ženy'!C7</f>
        <v>Praha</v>
      </c>
      <c r="D6" s="94">
        <f>'Výsledky kval. ženy'!J7</f>
        <v>16.99461</v>
      </c>
      <c r="E6" s="25">
        <v>11</v>
      </c>
      <c r="F6" s="107">
        <v>0.14583333333333334</v>
      </c>
      <c r="G6" s="114">
        <f>E6-F6/100</f>
        <v>10.998541666666666</v>
      </c>
    </row>
    <row r="7" spans="1:7" s="7" customFormat="1" ht="13.5" thickBot="1">
      <c r="A7" s="5">
        <f>RANK(G7,G$3:G$8,0)</f>
        <v>5</v>
      </c>
      <c r="B7" s="113" t="str">
        <f>'Výsledky kval. ženy'!B6</f>
        <v>Zuzka Vivodíkova</v>
      </c>
      <c r="C7" s="16" t="str">
        <f>'Výsledky kval. ženy'!C6</f>
        <v>HK Hoerc</v>
      </c>
      <c r="D7" s="94">
        <f>'Výsledky kval. ženy'!J6</f>
        <v>24.99086</v>
      </c>
      <c r="E7" s="22">
        <v>11</v>
      </c>
      <c r="F7" s="106">
        <v>5.23</v>
      </c>
      <c r="G7" s="114">
        <f>E7-F7/100</f>
        <v>10.9477</v>
      </c>
    </row>
    <row r="8" spans="1:7" s="7" customFormat="1" ht="13.5" thickBot="1">
      <c r="A8" s="111">
        <f>RANK(G8,G$3:G$8,0)</f>
        <v>6</v>
      </c>
      <c r="B8" s="110" t="str">
        <f>'Výsledky kval. ženy'!B8</f>
        <v>Mária Šoltésová</v>
      </c>
      <c r="C8" s="18" t="str">
        <f>'Výsledky kval. ženy'!C8</f>
        <v>Praha</v>
      </c>
      <c r="D8" s="96">
        <f>'Výsledky kval. ženy'!J8</f>
        <v>16.99459</v>
      </c>
      <c r="E8" s="26">
        <v>3</v>
      </c>
      <c r="F8" s="108">
        <v>1.27</v>
      </c>
      <c r="G8" s="115">
        <f>E8-F8/100</f>
        <v>2.9873</v>
      </c>
    </row>
    <row r="9" spans="3:5" ht="12.75">
      <c r="C9"/>
      <c r="D9"/>
      <c r="E9"/>
    </row>
    <row r="10" spans="3:5" ht="12.75">
      <c r="C10"/>
      <c r="D10"/>
      <c r="E10"/>
    </row>
    <row r="11" spans="3:5" ht="12.75">
      <c r="C11"/>
      <c r="D11"/>
      <c r="E11"/>
    </row>
    <row r="12" spans="3:5" ht="12.75">
      <c r="C12"/>
      <c r="D12"/>
      <c r="E12"/>
    </row>
    <row r="13" spans="3:5" ht="12.75">
      <c r="C13"/>
      <c r="D13"/>
      <c r="E13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  <row r="54" spans="3:5" ht="12.75">
      <c r="C54"/>
      <c r="D54"/>
      <c r="E54"/>
    </row>
    <row r="55" spans="3:5" ht="12.75">
      <c r="C55"/>
      <c r="D55"/>
      <c r="E55"/>
    </row>
    <row r="56" spans="3:5" ht="12.75"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3:5" ht="12.75">
      <c r="C59"/>
      <c r="D59"/>
      <c r="E59"/>
    </row>
    <row r="60" spans="3:5" ht="12.75">
      <c r="C60"/>
      <c r="D60"/>
      <c r="E60"/>
    </row>
    <row r="61" spans="3:5" ht="12.75">
      <c r="C61"/>
      <c r="D61"/>
      <c r="E61"/>
    </row>
    <row r="62" spans="3:5" ht="12.75">
      <c r="C62"/>
      <c r="D62"/>
      <c r="E62"/>
    </row>
    <row r="63" spans="3:5" ht="12.75">
      <c r="C63"/>
      <c r="D63"/>
      <c r="E63"/>
    </row>
    <row r="64" spans="3:5" ht="12.75">
      <c r="C64"/>
      <c r="D64"/>
      <c r="E64"/>
    </row>
    <row r="65" spans="3:5" ht="12.75">
      <c r="C65"/>
      <c r="D65"/>
      <c r="E65"/>
    </row>
    <row r="66" spans="3:5" ht="12.75">
      <c r="C66"/>
      <c r="D66"/>
      <c r="E66"/>
    </row>
    <row r="67" spans="3:5" ht="12.75">
      <c r="C67"/>
      <c r="D67"/>
      <c r="E67"/>
    </row>
    <row r="68" spans="3:5" ht="12.75">
      <c r="C68"/>
      <c r="D68"/>
      <c r="E68"/>
    </row>
    <row r="69" spans="3:5" ht="12.75">
      <c r="C69"/>
      <c r="D69"/>
      <c r="E69"/>
    </row>
    <row r="70" spans="3:5" ht="12.75">
      <c r="C70"/>
      <c r="D70"/>
      <c r="E70"/>
    </row>
    <row r="71" spans="3:5" ht="12.75">
      <c r="C71"/>
      <c r="D71"/>
      <c r="E71"/>
    </row>
    <row r="72" spans="3:5" ht="12.75">
      <c r="C72"/>
      <c r="D72"/>
      <c r="E72"/>
    </row>
    <row r="73" spans="3:5" ht="12.75">
      <c r="C73"/>
      <c r="D73"/>
      <c r="E73"/>
    </row>
  </sheetData>
  <sheetProtection/>
  <mergeCells count="2">
    <mergeCell ref="E2:G2"/>
    <mergeCell ref="A1:G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3" width="11.140625" style="0" customWidth="1"/>
    <col min="14" max="14" width="9.8515625" style="0" customWidth="1"/>
  </cols>
  <sheetData>
    <row r="1" spans="1:14" ht="12.75">
      <c r="A1" s="41"/>
      <c r="B1" s="42"/>
      <c r="C1" s="41"/>
      <c r="D1" s="43"/>
      <c r="E1" s="41"/>
      <c r="F1" s="42"/>
      <c r="G1" s="41"/>
      <c r="H1" s="43"/>
      <c r="I1" s="41"/>
      <c r="J1" s="42"/>
      <c r="K1" s="41"/>
      <c r="L1" s="43"/>
      <c r="M1" s="42"/>
      <c r="N1" s="42"/>
    </row>
    <row r="2" spans="1:14" ht="12.75">
      <c r="A2" s="47" t="s">
        <v>82</v>
      </c>
      <c r="B2" s="20" t="s">
        <v>83</v>
      </c>
      <c r="C2" s="47" t="s">
        <v>84</v>
      </c>
      <c r="D2" s="48" t="s">
        <v>85</v>
      </c>
      <c r="E2" s="47" t="s">
        <v>82</v>
      </c>
      <c r="F2" s="20" t="s">
        <v>83</v>
      </c>
      <c r="G2" s="47" t="s">
        <v>84</v>
      </c>
      <c r="H2" s="48" t="s">
        <v>85</v>
      </c>
      <c r="I2" s="47" t="s">
        <v>82</v>
      </c>
      <c r="J2" s="20" t="s">
        <v>83</v>
      </c>
      <c r="K2" s="47" t="s">
        <v>84</v>
      </c>
      <c r="L2" s="48" t="s">
        <v>85</v>
      </c>
      <c r="M2" s="20"/>
      <c r="N2" s="20"/>
    </row>
    <row r="3" spans="1:14" ht="13.5" thickBot="1">
      <c r="A3" s="44"/>
      <c r="B3" s="45"/>
      <c r="C3" s="44"/>
      <c r="D3" s="46"/>
      <c r="E3" s="44"/>
      <c r="F3" s="45"/>
      <c r="G3" s="44"/>
      <c r="H3" s="46"/>
      <c r="I3" s="44"/>
      <c r="J3" s="45"/>
      <c r="K3" s="44"/>
      <c r="L3" s="46"/>
      <c r="M3" s="20"/>
      <c r="N3" s="20"/>
    </row>
    <row r="4" spans="1:12" ht="12.75">
      <c r="A4" s="41"/>
      <c r="B4" s="42"/>
      <c r="C4" s="41"/>
      <c r="D4" s="43"/>
      <c r="E4" s="41"/>
      <c r="F4" s="42"/>
      <c r="G4" s="41"/>
      <c r="H4" s="43"/>
      <c r="I4" s="41"/>
      <c r="J4" s="42"/>
      <c r="K4" s="41"/>
      <c r="L4" s="43"/>
    </row>
    <row r="5" spans="1:12" ht="12.75">
      <c r="A5" s="47" t="s">
        <v>82</v>
      </c>
      <c r="B5" s="20" t="s">
        <v>83</v>
      </c>
      <c r="C5" s="47" t="s">
        <v>84</v>
      </c>
      <c r="D5" s="48" t="s">
        <v>85</v>
      </c>
      <c r="E5" s="47" t="s">
        <v>82</v>
      </c>
      <c r="F5" s="20" t="s">
        <v>83</v>
      </c>
      <c r="G5" s="47" t="s">
        <v>84</v>
      </c>
      <c r="H5" s="48" t="s">
        <v>85</v>
      </c>
      <c r="I5" s="47" t="s">
        <v>82</v>
      </c>
      <c r="J5" s="20" t="s">
        <v>83</v>
      </c>
      <c r="K5" s="47" t="s">
        <v>84</v>
      </c>
      <c r="L5" s="48" t="s">
        <v>85</v>
      </c>
    </row>
    <row r="6" spans="1:12" ht="13.5" thickBot="1">
      <c r="A6" s="44"/>
      <c r="B6" s="45"/>
      <c r="C6" s="44"/>
      <c r="D6" s="46"/>
      <c r="E6" s="44"/>
      <c r="F6" s="45"/>
      <c r="G6" s="44"/>
      <c r="H6" s="46"/>
      <c r="I6" s="44"/>
      <c r="J6" s="45"/>
      <c r="K6" s="44"/>
      <c r="L6" s="46"/>
    </row>
    <row r="7" spans="1:12" ht="12.75">
      <c r="A7" s="41"/>
      <c r="B7" s="42"/>
      <c r="C7" s="41"/>
      <c r="D7" s="43"/>
      <c r="E7" s="41"/>
      <c r="F7" s="42"/>
      <c r="G7" s="41"/>
      <c r="H7" s="43"/>
      <c r="I7" s="41"/>
      <c r="J7" s="42"/>
      <c r="K7" s="41"/>
      <c r="L7" s="43"/>
    </row>
    <row r="8" spans="1:12" ht="12.75">
      <c r="A8" s="47" t="s">
        <v>82</v>
      </c>
      <c r="B8" s="20" t="s">
        <v>83</v>
      </c>
      <c r="C8" s="47" t="s">
        <v>84</v>
      </c>
      <c r="D8" s="48" t="s">
        <v>85</v>
      </c>
      <c r="E8" s="47" t="s">
        <v>82</v>
      </c>
      <c r="F8" s="20" t="s">
        <v>83</v>
      </c>
      <c r="G8" s="47" t="s">
        <v>84</v>
      </c>
      <c r="H8" s="48" t="s">
        <v>85</v>
      </c>
      <c r="I8" s="47" t="s">
        <v>82</v>
      </c>
      <c r="J8" s="20" t="s">
        <v>83</v>
      </c>
      <c r="K8" s="47" t="s">
        <v>84</v>
      </c>
      <c r="L8" s="48" t="s">
        <v>85</v>
      </c>
    </row>
    <row r="9" spans="1:12" ht="13.5" thickBot="1">
      <c r="A9" s="44"/>
      <c r="B9" s="45"/>
      <c r="C9" s="44"/>
      <c r="D9" s="46"/>
      <c r="E9" s="44"/>
      <c r="F9" s="45"/>
      <c r="G9" s="44"/>
      <c r="H9" s="46"/>
      <c r="I9" s="44"/>
      <c r="J9" s="45"/>
      <c r="K9" s="44"/>
      <c r="L9" s="46"/>
    </row>
    <row r="10" spans="1:12" ht="12.75">
      <c r="A10" s="41"/>
      <c r="B10" s="42"/>
      <c r="C10" s="41"/>
      <c r="D10" s="43"/>
      <c r="E10" s="41"/>
      <c r="F10" s="42"/>
      <c r="G10" s="41"/>
      <c r="H10" s="43"/>
      <c r="I10" s="41"/>
      <c r="J10" s="42"/>
      <c r="K10" s="41"/>
      <c r="L10" s="43"/>
    </row>
    <row r="11" spans="1:12" ht="12.75">
      <c r="A11" s="47" t="s">
        <v>82</v>
      </c>
      <c r="B11" s="20" t="s">
        <v>83</v>
      </c>
      <c r="C11" s="47" t="s">
        <v>84</v>
      </c>
      <c r="D11" s="48" t="s">
        <v>85</v>
      </c>
      <c r="E11" s="47" t="s">
        <v>82</v>
      </c>
      <c r="F11" s="20" t="s">
        <v>83</v>
      </c>
      <c r="G11" s="47" t="s">
        <v>84</v>
      </c>
      <c r="H11" s="48" t="s">
        <v>85</v>
      </c>
      <c r="I11" s="47" t="s">
        <v>82</v>
      </c>
      <c r="J11" s="20" t="s">
        <v>83</v>
      </c>
      <c r="K11" s="47" t="s">
        <v>84</v>
      </c>
      <c r="L11" s="48" t="s">
        <v>85</v>
      </c>
    </row>
    <row r="12" spans="1:12" ht="13.5" thickBot="1">
      <c r="A12" s="44"/>
      <c r="B12" s="45"/>
      <c r="C12" s="44"/>
      <c r="D12" s="46"/>
      <c r="E12" s="44"/>
      <c r="F12" s="45"/>
      <c r="G12" s="44"/>
      <c r="H12" s="46"/>
      <c r="I12" s="44"/>
      <c r="J12" s="45"/>
      <c r="K12" s="44"/>
      <c r="L12" s="46"/>
    </row>
    <row r="13" spans="1:12" ht="12.75">
      <c r="A13" s="41"/>
      <c r="B13" s="42"/>
      <c r="C13" s="41"/>
      <c r="D13" s="43"/>
      <c r="E13" s="41"/>
      <c r="F13" s="42"/>
      <c r="G13" s="41"/>
      <c r="H13" s="43"/>
      <c r="I13" s="41"/>
      <c r="J13" s="42"/>
      <c r="K13" s="41"/>
      <c r="L13" s="43"/>
    </row>
    <row r="14" spans="1:12" ht="12.75">
      <c r="A14" s="47" t="s">
        <v>82</v>
      </c>
      <c r="B14" s="20" t="s">
        <v>83</v>
      </c>
      <c r="C14" s="47" t="s">
        <v>84</v>
      </c>
      <c r="D14" s="48" t="s">
        <v>85</v>
      </c>
      <c r="E14" s="47" t="s">
        <v>82</v>
      </c>
      <c r="F14" s="20" t="s">
        <v>83</v>
      </c>
      <c r="G14" s="47" t="s">
        <v>84</v>
      </c>
      <c r="H14" s="48" t="s">
        <v>85</v>
      </c>
      <c r="I14" s="47" t="s">
        <v>82</v>
      </c>
      <c r="J14" s="20" t="s">
        <v>83</v>
      </c>
      <c r="K14" s="47" t="s">
        <v>84</v>
      </c>
      <c r="L14" s="48" t="s">
        <v>85</v>
      </c>
    </row>
    <row r="15" spans="1:12" ht="13.5" thickBot="1">
      <c r="A15" s="44"/>
      <c r="B15" s="45"/>
      <c r="C15" s="44"/>
      <c r="D15" s="46"/>
      <c r="E15" s="44"/>
      <c r="F15" s="45"/>
      <c r="G15" s="44"/>
      <c r="H15" s="46"/>
      <c r="I15" s="44"/>
      <c r="J15" s="45"/>
      <c r="K15" s="44"/>
      <c r="L15" s="46"/>
    </row>
    <row r="16" spans="1:12" ht="12.75">
      <c r="A16" s="41"/>
      <c r="B16" s="42"/>
      <c r="C16" s="41"/>
      <c r="D16" s="43"/>
      <c r="E16" s="41"/>
      <c r="F16" s="42"/>
      <c r="G16" s="41"/>
      <c r="H16" s="43"/>
      <c r="I16" s="41"/>
      <c r="J16" s="42"/>
      <c r="K16" s="41"/>
      <c r="L16" s="43"/>
    </row>
    <row r="17" spans="1:12" ht="12.75">
      <c r="A17" s="47" t="s">
        <v>82</v>
      </c>
      <c r="B17" s="20" t="s">
        <v>83</v>
      </c>
      <c r="C17" s="47" t="s">
        <v>84</v>
      </c>
      <c r="D17" s="48" t="s">
        <v>85</v>
      </c>
      <c r="E17" s="47" t="s">
        <v>82</v>
      </c>
      <c r="F17" s="20" t="s">
        <v>83</v>
      </c>
      <c r="G17" s="47" t="s">
        <v>84</v>
      </c>
      <c r="H17" s="48" t="s">
        <v>85</v>
      </c>
      <c r="I17" s="47" t="s">
        <v>82</v>
      </c>
      <c r="J17" s="20" t="s">
        <v>83</v>
      </c>
      <c r="K17" s="47" t="s">
        <v>84</v>
      </c>
      <c r="L17" s="48" t="s">
        <v>85</v>
      </c>
    </row>
    <row r="18" spans="1:12" ht="13.5" thickBot="1">
      <c r="A18" s="44"/>
      <c r="B18" s="45"/>
      <c r="C18" s="44"/>
      <c r="D18" s="46"/>
      <c r="E18" s="44"/>
      <c r="F18" s="45"/>
      <c r="G18" s="44"/>
      <c r="H18" s="46"/>
      <c r="I18" s="44"/>
      <c r="J18" s="45"/>
      <c r="K18" s="44"/>
      <c r="L18" s="46"/>
    </row>
    <row r="19" spans="1:12" ht="12.75">
      <c r="A19" s="41"/>
      <c r="B19" s="42"/>
      <c r="C19" s="41"/>
      <c r="D19" s="43"/>
      <c r="E19" s="41"/>
      <c r="F19" s="42"/>
      <c r="G19" s="41"/>
      <c r="H19" s="43"/>
      <c r="I19" s="41"/>
      <c r="J19" s="42"/>
      <c r="K19" s="41"/>
      <c r="L19" s="43"/>
    </row>
    <row r="20" spans="1:12" ht="12.75">
      <c r="A20" s="47" t="s">
        <v>82</v>
      </c>
      <c r="B20" s="20" t="s">
        <v>83</v>
      </c>
      <c r="C20" s="47" t="s">
        <v>84</v>
      </c>
      <c r="D20" s="48" t="s">
        <v>85</v>
      </c>
      <c r="E20" s="47" t="s">
        <v>82</v>
      </c>
      <c r="F20" s="20" t="s">
        <v>83</v>
      </c>
      <c r="G20" s="47" t="s">
        <v>84</v>
      </c>
      <c r="H20" s="48" t="s">
        <v>85</v>
      </c>
      <c r="I20" s="47" t="s">
        <v>82</v>
      </c>
      <c r="J20" s="20" t="s">
        <v>83</v>
      </c>
      <c r="K20" s="47" t="s">
        <v>84</v>
      </c>
      <c r="L20" s="48" t="s">
        <v>85</v>
      </c>
    </row>
    <row r="21" spans="1:12" ht="13.5" thickBot="1">
      <c r="A21" s="44"/>
      <c r="B21" s="45"/>
      <c r="C21" s="44"/>
      <c r="D21" s="46"/>
      <c r="E21" s="44"/>
      <c r="F21" s="45"/>
      <c r="G21" s="44"/>
      <c r="H21" s="46"/>
      <c r="I21" s="44"/>
      <c r="J21" s="45"/>
      <c r="K21" s="44"/>
      <c r="L21" s="46"/>
    </row>
    <row r="22" spans="1:12" ht="12.75">
      <c r="A22" s="41"/>
      <c r="B22" s="42"/>
      <c r="C22" s="41"/>
      <c r="D22" s="43"/>
      <c r="E22" s="41"/>
      <c r="F22" s="42"/>
      <c r="G22" s="41"/>
      <c r="H22" s="43"/>
      <c r="I22" s="41"/>
      <c r="J22" s="42"/>
      <c r="K22" s="41"/>
      <c r="L22" s="43"/>
    </row>
    <row r="23" spans="1:12" ht="12.75">
      <c r="A23" s="47" t="s">
        <v>82</v>
      </c>
      <c r="B23" s="20" t="s">
        <v>83</v>
      </c>
      <c r="C23" s="47" t="s">
        <v>84</v>
      </c>
      <c r="D23" s="48" t="s">
        <v>85</v>
      </c>
      <c r="E23" s="47" t="s">
        <v>82</v>
      </c>
      <c r="F23" s="20" t="s">
        <v>83</v>
      </c>
      <c r="G23" s="47" t="s">
        <v>84</v>
      </c>
      <c r="H23" s="48" t="s">
        <v>85</v>
      </c>
      <c r="I23" s="47" t="s">
        <v>82</v>
      </c>
      <c r="J23" s="20" t="s">
        <v>83</v>
      </c>
      <c r="K23" s="47" t="s">
        <v>84</v>
      </c>
      <c r="L23" s="48" t="s">
        <v>85</v>
      </c>
    </row>
    <row r="24" spans="1:12" ht="13.5" thickBot="1">
      <c r="A24" s="44"/>
      <c r="B24" s="45"/>
      <c r="C24" s="44"/>
      <c r="D24" s="46"/>
      <c r="E24" s="44"/>
      <c r="F24" s="45"/>
      <c r="G24" s="44"/>
      <c r="H24" s="46"/>
      <c r="I24" s="44"/>
      <c r="J24" s="45"/>
      <c r="K24" s="44"/>
      <c r="L24" s="46"/>
    </row>
    <row r="25" spans="1:12" ht="12.75">
      <c r="A25" s="41"/>
      <c r="B25" s="42"/>
      <c r="C25" s="41"/>
      <c r="D25" s="43"/>
      <c r="E25" s="41"/>
      <c r="F25" s="42"/>
      <c r="G25" s="41"/>
      <c r="H25" s="43"/>
      <c r="I25" s="41"/>
      <c r="J25" s="42"/>
      <c r="K25" s="41"/>
      <c r="L25" s="43"/>
    </row>
    <row r="26" spans="1:12" ht="12.75">
      <c r="A26" s="47" t="s">
        <v>82</v>
      </c>
      <c r="B26" s="20" t="s">
        <v>83</v>
      </c>
      <c r="C26" s="47" t="s">
        <v>84</v>
      </c>
      <c r="D26" s="48" t="s">
        <v>85</v>
      </c>
      <c r="E26" s="47" t="s">
        <v>82</v>
      </c>
      <c r="F26" s="20" t="s">
        <v>83</v>
      </c>
      <c r="G26" s="47" t="s">
        <v>84</v>
      </c>
      <c r="H26" s="48" t="s">
        <v>85</v>
      </c>
      <c r="I26" s="47" t="s">
        <v>82</v>
      </c>
      <c r="J26" s="20" t="s">
        <v>83</v>
      </c>
      <c r="K26" s="47" t="s">
        <v>84</v>
      </c>
      <c r="L26" s="48" t="s">
        <v>85</v>
      </c>
    </row>
    <row r="27" spans="1:12" ht="13.5" thickBot="1">
      <c r="A27" s="44"/>
      <c r="B27" s="45"/>
      <c r="C27" s="44"/>
      <c r="D27" s="46"/>
      <c r="E27" s="44"/>
      <c r="F27" s="45"/>
      <c r="G27" s="44"/>
      <c r="H27" s="46"/>
      <c r="I27" s="44"/>
      <c r="J27" s="45"/>
      <c r="K27" s="44"/>
      <c r="L27" s="46"/>
    </row>
    <row r="28" spans="1:12" ht="12.75">
      <c r="A28" s="41"/>
      <c r="B28" s="42"/>
      <c r="C28" s="41"/>
      <c r="D28" s="43"/>
      <c r="E28" s="41"/>
      <c r="F28" s="42"/>
      <c r="G28" s="41"/>
      <c r="H28" s="43"/>
      <c r="I28" s="41"/>
      <c r="J28" s="42"/>
      <c r="K28" s="41"/>
      <c r="L28" s="43"/>
    </row>
    <row r="29" spans="1:12" ht="12.75">
      <c r="A29" s="47" t="s">
        <v>82</v>
      </c>
      <c r="B29" s="20" t="s">
        <v>83</v>
      </c>
      <c r="C29" s="47" t="s">
        <v>84</v>
      </c>
      <c r="D29" s="48" t="s">
        <v>85</v>
      </c>
      <c r="E29" s="47" t="s">
        <v>82</v>
      </c>
      <c r="F29" s="20" t="s">
        <v>83</v>
      </c>
      <c r="G29" s="47" t="s">
        <v>84</v>
      </c>
      <c r="H29" s="48" t="s">
        <v>85</v>
      </c>
      <c r="I29" s="47" t="s">
        <v>82</v>
      </c>
      <c r="J29" s="20" t="s">
        <v>83</v>
      </c>
      <c r="K29" s="47" t="s">
        <v>84</v>
      </c>
      <c r="L29" s="48" t="s">
        <v>85</v>
      </c>
    </row>
    <row r="30" spans="1:12" ht="13.5" thickBot="1">
      <c r="A30" s="44"/>
      <c r="B30" s="45"/>
      <c r="C30" s="44"/>
      <c r="D30" s="46"/>
      <c r="E30" s="44"/>
      <c r="F30" s="45"/>
      <c r="G30" s="44"/>
      <c r="H30" s="46"/>
      <c r="I30" s="44"/>
      <c r="J30" s="45"/>
      <c r="K30" s="44"/>
      <c r="L30" s="46"/>
    </row>
    <row r="31" spans="1:12" ht="12.75">
      <c r="A31" s="41"/>
      <c r="B31" s="42"/>
      <c r="C31" s="41"/>
      <c r="D31" s="43"/>
      <c r="E31" s="41"/>
      <c r="F31" s="42"/>
      <c r="G31" s="41"/>
      <c r="H31" s="43"/>
      <c r="I31" s="41"/>
      <c r="J31" s="42"/>
      <c r="K31" s="41"/>
      <c r="L31" s="43"/>
    </row>
    <row r="32" spans="1:12" ht="12.75">
      <c r="A32" s="47" t="s">
        <v>82</v>
      </c>
      <c r="B32" s="20" t="s">
        <v>83</v>
      </c>
      <c r="C32" s="47" t="s">
        <v>84</v>
      </c>
      <c r="D32" s="48" t="s">
        <v>85</v>
      </c>
      <c r="E32" s="47" t="s">
        <v>82</v>
      </c>
      <c r="F32" s="20" t="s">
        <v>83</v>
      </c>
      <c r="G32" s="47" t="s">
        <v>84</v>
      </c>
      <c r="H32" s="48" t="s">
        <v>85</v>
      </c>
      <c r="I32" s="47" t="s">
        <v>82</v>
      </c>
      <c r="J32" s="20" t="s">
        <v>83</v>
      </c>
      <c r="K32" s="47" t="s">
        <v>84</v>
      </c>
      <c r="L32" s="48" t="s">
        <v>85</v>
      </c>
    </row>
    <row r="33" spans="1:12" ht="13.5" thickBot="1">
      <c r="A33" s="44"/>
      <c r="B33" s="45"/>
      <c r="C33" s="44"/>
      <c r="D33" s="46"/>
      <c r="E33" s="44"/>
      <c r="F33" s="45"/>
      <c r="G33" s="44"/>
      <c r="H33" s="46"/>
      <c r="I33" s="44"/>
      <c r="J33" s="45"/>
      <c r="K33" s="44"/>
      <c r="L33" s="46"/>
    </row>
    <row r="34" spans="1:12" ht="12.75">
      <c r="A34" s="41"/>
      <c r="B34" s="42"/>
      <c r="C34" s="41"/>
      <c r="D34" s="43"/>
      <c r="E34" s="41"/>
      <c r="F34" s="42"/>
      <c r="G34" s="41"/>
      <c r="H34" s="43"/>
      <c r="I34" s="41"/>
      <c r="J34" s="42"/>
      <c r="K34" s="41"/>
      <c r="L34" s="43"/>
    </row>
    <row r="35" spans="1:12" ht="12.75">
      <c r="A35" s="47" t="s">
        <v>82</v>
      </c>
      <c r="B35" s="20" t="s">
        <v>83</v>
      </c>
      <c r="C35" s="47" t="s">
        <v>84</v>
      </c>
      <c r="D35" s="48" t="s">
        <v>85</v>
      </c>
      <c r="E35" s="47" t="s">
        <v>82</v>
      </c>
      <c r="F35" s="20" t="s">
        <v>83</v>
      </c>
      <c r="G35" s="47" t="s">
        <v>84</v>
      </c>
      <c r="H35" s="48" t="s">
        <v>85</v>
      </c>
      <c r="I35" s="47" t="s">
        <v>82</v>
      </c>
      <c r="J35" s="20" t="s">
        <v>83</v>
      </c>
      <c r="K35" s="47" t="s">
        <v>84</v>
      </c>
      <c r="L35" s="48" t="s">
        <v>85</v>
      </c>
    </row>
    <row r="36" spans="1:12" ht="13.5" thickBot="1">
      <c r="A36" s="44"/>
      <c r="B36" s="45"/>
      <c r="C36" s="44"/>
      <c r="D36" s="46"/>
      <c r="E36" s="44"/>
      <c r="F36" s="45"/>
      <c r="G36" s="44"/>
      <c r="H36" s="46"/>
      <c r="I36" s="44"/>
      <c r="J36" s="45"/>
      <c r="K36" s="44"/>
      <c r="L36" s="46"/>
    </row>
    <row r="37" spans="1:12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2.75">
      <c r="A38" s="49"/>
      <c r="B38" s="20"/>
      <c r="C38" s="49"/>
      <c r="D38" s="50"/>
      <c r="E38" s="49"/>
      <c r="F38" s="20"/>
      <c r="G38" s="49"/>
      <c r="H38" s="50"/>
      <c r="I38" s="49"/>
      <c r="J38" s="20"/>
      <c r="K38" s="49"/>
      <c r="L38" s="50"/>
    </row>
    <row r="39" spans="1:12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Plšková</dc:creator>
  <cp:keywords/>
  <dc:description/>
  <cp:lastModifiedBy>Tomaso Greksak</cp:lastModifiedBy>
  <cp:lastPrinted>2009-12-05T19:42:51Z</cp:lastPrinted>
  <dcterms:created xsi:type="dcterms:W3CDTF">2006-11-19T18:04:58Z</dcterms:created>
  <dcterms:modified xsi:type="dcterms:W3CDTF">2009-12-05T20:04:42Z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-715560997</vt:i4>
  </property>
  <property fmtid="{D5CDD505-2E9C-101B-9397-08002B2CF9AE}" pid="4" name="_EmailSubje">
    <vt:lpwstr>Aupeak Drytooling Cup`09</vt:lpwstr>
  </property>
  <property fmtid="{D5CDD505-2E9C-101B-9397-08002B2CF9AE}" pid="5" name="_AuthorEma">
    <vt:lpwstr>b.goga@chello.sk</vt:lpwstr>
  </property>
  <property fmtid="{D5CDD505-2E9C-101B-9397-08002B2CF9AE}" pid="6" name="_AuthorEmailDisplayNa">
    <vt:lpwstr>Branislav Goga</vt:lpwstr>
  </property>
</Properties>
</file>